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apr. 16 - marts 17" sheetId="1" r:id="rId1"/>
  </sheets>
  <definedNames>
    <definedName name="_xlnm.Print_Area" localSheetId="0">'apr. 16 - marts 17'!$A$1:$I$103</definedName>
    <definedName name="Z_09771BB1_83F1_4DD6_9B87_5F9929D24636_.wvu.PrintArea" localSheetId="0" hidden="1">'apr. 16 - marts 17'!$A$1:$I$103</definedName>
    <definedName name="Z_09771BB1_83F1_4DD6_9B87_5F9929D24636_.wvu.Rows" localSheetId="0" hidden="1">'apr. 16 - marts 17'!$58:$58</definedName>
    <definedName name="Z_B403D807_DF7D_415A_BC4D_8F4B53280F44_.wvu.PrintArea" localSheetId="0" hidden="1">'apr. 16 - marts 17'!$A$1:$I$103</definedName>
    <definedName name="Z_B403D807_DF7D_415A_BC4D_8F4B53280F44_.wvu.Rows" localSheetId="0" hidden="1">'apr. 16 - marts 17'!$58:$58</definedName>
    <definedName name="Z_D2CA97CC_6C50_478A_A3C8_5D584C4936BC_.wvu.PrintArea" localSheetId="0" hidden="1">'apr. 16 - marts 17'!$A$1:$I$103</definedName>
    <definedName name="Z_D2CA97CC_6C50_478A_A3C8_5D584C4936BC_.wvu.Rows" localSheetId="0" hidden="1">'apr. 16 - marts 17'!$58:$58</definedName>
  </definedNames>
  <calcPr fullCalcOnLoad="1"/>
</workbook>
</file>

<file path=xl/sharedStrings.xml><?xml version="1.0" encoding="utf-8"?>
<sst xmlns="http://schemas.openxmlformats.org/spreadsheetml/2006/main" count="85" uniqueCount="51">
  <si>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</si>
  <si>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</si>
  <si>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</si>
  <si>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</si>
  <si>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</si>
  <si>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</si>
  <si>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</si>
  <si>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</si>
  <si>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</si>
  <si>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</si>
  <si>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</si>
  <si>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</si>
  <si>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</si>
  <si>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</si>
  <si>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</si>
  <si>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</si>
  <si>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</si>
  <si>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</si>
  <si>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</si>
  <si>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</si>
  <si>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</si>
  <si>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</si>
  <si>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</si>
  <si>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</si>
  <si>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</si>
  <si>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</si>
  <si>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</si>
  <si>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</si>
  <si>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</si>
  <si>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</si>
  <si>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</si>
  <si>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</si>
  <si>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</si>
  <si>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</si>
  <si>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</si>
  <si>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</si>
  <si>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</si>
  <si>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</si>
  <si>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</si>
  <si>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</si>
  <si>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</si>
  <si>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</si>
  <si>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</si>
  <si>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</si>
  <si>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</si>
  <si>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</si>
  <si>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</si>
  <si>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</si>
  <si>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</si>
  <si>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1. apr. 2016 - 31. marts 2017:</t>
  </si>
  <si>
    <t xml:space="preserve"> 1. april 2016 - 31. marts. 2017</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</si>
</sst>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000"/>
    <numFmt numFmtId="179" formatCode="0.000000"/>
    <numFmt numFmtId="180" formatCode="#,##0.000000"/>
    <numFmt numFmtId="181" formatCode="&quot;Ja&quot;;&quot;Ja&quot;;&quot;Nej&quot;"/>
    <numFmt numFmtId="182" formatCode="&quot;Sand&quot;;&quot;Sand&quot;;&quot;Falsk&quot;"/>
    <numFmt numFmtId="183" formatCode="&quot;Til&quot;;&quot;Til&quot;;&quot;Fra&quot;"/>
    <numFmt numFmtId="184" formatCode="[$€-2]\ #.##000_);[Red]\([$€-2]\ #.##000\)"/>
  </numFmts>
  <fonts count="45">
    <font>
      <sz val="10"/>
      <name val="Arial"/>
      <family val="0"/>
    </font>
    <font>
      <u val="single"/>
      <sz val="10"/>
      <color indexed="12"/>
      <name val="Arial"/>
      <family val="2"/>
    </font>
    <font>
      <u val="single"/>
      <sz val="10"/>
      <color indexed="36"/>
      <name val="Arial"/>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174" fontId="0" fillId="0" borderId="0" applyFont="0" applyFill="0" applyBorder="0" applyAlignment="0" applyProtection="0"/>
    <xf numFmtId="0" fontId="0" fillId="20" borderId="1" applyNumberFormat="0" applyFont="0" applyAlignment="0" applyProtection="0"/>
    <xf numFmtId="0" fontId="31" fillId="21" borderId="2" applyNumberForma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pplyNumberFormat="0" applyFill="0" applyBorder="0" applyAlignment="0" applyProtection="0"/>
    <xf numFmtId="0" fontId="34" fillId="23" borderId="2" applyNumberFormat="0" applyAlignment="0" applyProtection="0"/>
    <xf numFmtId="0" fontId="35" fillId="24" borderId="3" applyNumberFormat="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31" borderId="0" applyNumberFormat="0" applyBorder="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0" applyNumberFormat="0" applyBorder="0" applyAlignment="0" applyProtection="0"/>
    <xf numFmtId="176" fontId="0" fillId="0" borderId="0" applyFont="0" applyFill="0" applyBorder="0" applyAlignment="0" applyProtection="0"/>
  </cellStyleXfs>
  <cellXfs count="156">
    <xf numFmtId="0" fontId="0" fillId="0" borderId="0" xfId="0" applyAlignment="1">
      <alignment/>
    </xf>
    <xf numFmtId="4" fontId="3" fillId="0" borderId="0" xfId="0" applyNumberFormat="1" applyFont="1" applyAlignment="1">
      <alignment/>
    </xf>
    <xf numFmtId="4" fontId="3" fillId="0" borderId="0" xfId="0" applyNumberFormat="1" applyFont="1" applyAlignment="1" applyProtection="1">
      <alignment horizontal="right"/>
      <protection locked="0"/>
    </xf>
    <xf numFmtId="4" fontId="3" fillId="0" borderId="0" xfId="0" applyNumberFormat="1" applyFont="1" applyAlignment="1">
      <alignment horizontal="right"/>
    </xf>
    <xf numFmtId="4" fontId="3" fillId="0" borderId="0" xfId="0" applyNumberFormat="1" applyFont="1" applyBorder="1" applyAlignment="1">
      <alignment/>
    </xf>
    <xf numFmtId="4" fontId="3" fillId="33" borderId="10" xfId="0" applyNumberFormat="1" applyFont="1" applyFill="1" applyBorder="1" applyAlignment="1">
      <alignment/>
    </xf>
    <xf numFmtId="4" fontId="3" fillId="33" borderId="11" xfId="0" applyNumberFormat="1" applyFont="1" applyFill="1" applyBorder="1" applyAlignment="1">
      <alignment/>
    </xf>
    <xf numFmtId="4" fontId="3" fillId="33" borderId="12" xfId="0" applyNumberFormat="1" applyFont="1" applyFill="1" applyBorder="1" applyAlignment="1">
      <alignment/>
    </xf>
    <xf numFmtId="4" fontId="3" fillId="33" borderId="13" xfId="0" applyNumberFormat="1" applyFont="1" applyFill="1" applyBorder="1" applyAlignment="1">
      <alignment/>
    </xf>
    <xf numFmtId="4" fontId="3" fillId="33" borderId="0" xfId="0" applyNumberFormat="1" applyFont="1" applyFill="1" applyBorder="1" applyAlignment="1" applyProtection="1">
      <alignment/>
      <protection locked="0"/>
    </xf>
    <xf numFmtId="4" fontId="3" fillId="33" borderId="0" xfId="0" applyNumberFormat="1" applyFont="1" applyFill="1" applyBorder="1" applyAlignment="1" applyProtection="1">
      <alignment horizontal="right"/>
      <protection locked="0"/>
    </xf>
    <xf numFmtId="4" fontId="3" fillId="33" borderId="0" xfId="0" applyNumberFormat="1" applyFont="1" applyFill="1" applyBorder="1" applyAlignment="1">
      <alignment/>
    </xf>
    <xf numFmtId="4" fontId="3" fillId="33" borderId="0" xfId="0" applyNumberFormat="1" applyFont="1" applyFill="1" applyBorder="1" applyAlignment="1">
      <alignment horizontal="right"/>
    </xf>
    <xf numFmtId="4" fontId="3" fillId="33" borderId="14" xfId="0" applyNumberFormat="1" applyFont="1" applyFill="1" applyBorder="1" applyAlignment="1">
      <alignment/>
    </xf>
    <xf numFmtId="4" fontId="3" fillId="33" borderId="13" xfId="0" applyNumberFormat="1" applyFont="1" applyFill="1" applyBorder="1" applyAlignment="1" applyProtection="1">
      <alignment/>
      <protection/>
    </xf>
    <xf numFmtId="4" fontId="3" fillId="33" borderId="13" xfId="0" applyNumberFormat="1" applyFont="1" applyFill="1" applyBorder="1" applyAlignment="1" applyProtection="1">
      <alignment/>
      <protection/>
    </xf>
    <xf numFmtId="4" fontId="3" fillId="33" borderId="15" xfId="0" applyNumberFormat="1" applyFont="1" applyFill="1" applyBorder="1" applyAlignment="1">
      <alignment vertical="top" wrapText="1"/>
    </xf>
    <xf numFmtId="0" fontId="3" fillId="33" borderId="0" xfId="0" applyFont="1" applyFill="1" applyBorder="1" applyAlignment="1">
      <alignment horizontal="left" vertical="top" wrapText="1"/>
    </xf>
    <xf numFmtId="3" fontId="3" fillId="33" borderId="13" xfId="0" applyNumberFormat="1" applyFont="1" applyFill="1" applyBorder="1" applyAlignment="1" applyProtection="1">
      <alignment horizontal="center"/>
      <protection/>
    </xf>
    <xf numFmtId="4" fontId="3" fillId="33" borderId="15" xfId="0" applyNumberFormat="1" applyFont="1" applyFill="1" applyBorder="1" applyAlignment="1">
      <alignment horizontal="right"/>
    </xf>
    <xf numFmtId="4" fontId="7" fillId="33" borderId="16" xfId="0" applyNumberFormat="1" applyFont="1" applyFill="1" applyBorder="1" applyAlignment="1" applyProtection="1">
      <alignment horizontal="right"/>
      <protection locked="0"/>
    </xf>
    <xf numFmtId="4" fontId="3" fillId="33" borderId="17" xfId="0" applyNumberFormat="1" applyFont="1" applyFill="1" applyBorder="1" applyAlignment="1">
      <alignment horizontal="right"/>
    </xf>
    <xf numFmtId="4" fontId="3" fillId="33" borderId="18" xfId="0" applyNumberFormat="1" applyFont="1" applyFill="1" applyBorder="1" applyAlignment="1">
      <alignment horizontal="right"/>
    </xf>
    <xf numFmtId="4" fontId="7"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3" fillId="33" borderId="20" xfId="0" applyNumberFormat="1" applyFont="1" applyFill="1" applyBorder="1" applyAlignment="1" applyProtection="1">
      <alignment/>
      <protection/>
    </xf>
    <xf numFmtId="0" fontId="0" fillId="33" borderId="21" xfId="0" applyFill="1" applyBorder="1" applyAlignment="1">
      <alignment/>
    </xf>
    <xf numFmtId="4" fontId="3" fillId="33" borderId="21" xfId="0" applyNumberFormat="1" applyFont="1" applyFill="1" applyBorder="1" applyAlignment="1">
      <alignment/>
    </xf>
    <xf numFmtId="4" fontId="3" fillId="33" borderId="22" xfId="0" applyNumberFormat="1" applyFont="1" applyFill="1" applyBorder="1" applyAlignment="1">
      <alignment/>
    </xf>
    <xf numFmtId="4" fontId="3" fillId="33" borderId="14" xfId="0" applyNumberFormat="1" applyFont="1" applyFill="1" applyBorder="1" applyAlignment="1" applyProtection="1">
      <alignment horizontal="right"/>
      <protection locked="0"/>
    </xf>
    <xf numFmtId="0" fontId="3" fillId="33" borderId="16" xfId="0" applyFont="1" applyFill="1" applyBorder="1" applyAlignment="1">
      <alignment horizontal="center"/>
    </xf>
    <xf numFmtId="4" fontId="7" fillId="33" borderId="16" xfId="0" applyNumberFormat="1" applyFont="1" applyFill="1" applyBorder="1" applyAlignment="1" applyProtection="1">
      <alignment horizontal="right"/>
      <protection/>
    </xf>
    <xf numFmtId="4" fontId="3" fillId="33" borderId="23" xfId="0" applyNumberFormat="1" applyFont="1" applyFill="1" applyBorder="1" applyAlignment="1" applyProtection="1">
      <alignment/>
      <protection/>
    </xf>
    <xf numFmtId="4" fontId="3" fillId="33" borderId="24" xfId="0" applyNumberFormat="1" applyFont="1" applyFill="1" applyBorder="1" applyAlignment="1" applyProtection="1">
      <alignment horizontal="right"/>
      <protection locked="0"/>
    </xf>
    <xf numFmtId="4" fontId="3" fillId="33" borderId="25" xfId="0" applyNumberFormat="1" applyFont="1" applyFill="1" applyBorder="1" applyAlignment="1" applyProtection="1">
      <alignment horizontal="right"/>
      <protection locked="0"/>
    </xf>
    <xf numFmtId="4" fontId="3" fillId="33" borderId="13" xfId="0" applyNumberFormat="1" applyFont="1" applyFill="1" applyBorder="1" applyAlignment="1" applyProtection="1">
      <alignment horizontal="center"/>
      <protection/>
    </xf>
    <xf numFmtId="4" fontId="3" fillId="33" borderId="26" xfId="0" applyNumberFormat="1" applyFont="1" applyFill="1" applyBorder="1" applyAlignment="1">
      <alignment/>
    </xf>
    <xf numFmtId="4" fontId="3" fillId="33" borderId="27" xfId="0" applyNumberFormat="1" applyFont="1" applyFill="1" applyBorder="1" applyAlignment="1">
      <alignment/>
    </xf>
    <xf numFmtId="4" fontId="3" fillId="33" borderId="28" xfId="0" applyNumberFormat="1" applyFont="1" applyFill="1" applyBorder="1" applyAlignment="1" applyProtection="1">
      <alignment/>
      <protection/>
    </xf>
    <xf numFmtId="4" fontId="3" fillId="33" borderId="17" xfId="0" applyNumberFormat="1" applyFont="1" applyFill="1" applyBorder="1" applyAlignment="1">
      <alignment/>
    </xf>
    <xf numFmtId="4" fontId="3" fillId="33" borderId="18" xfId="0" applyNumberFormat="1" applyFont="1" applyFill="1" applyBorder="1" applyAlignment="1">
      <alignment/>
    </xf>
    <xf numFmtId="4" fontId="7" fillId="33" borderId="19" xfId="0" applyNumberFormat="1" applyFont="1" applyFill="1" applyBorder="1" applyAlignment="1" applyProtection="1">
      <alignment/>
      <protection locked="0"/>
    </xf>
    <xf numFmtId="4" fontId="3" fillId="33" borderId="10" xfId="0" applyNumberFormat="1" applyFont="1" applyFill="1" applyBorder="1" applyAlignment="1" applyProtection="1">
      <alignment/>
      <protection/>
    </xf>
    <xf numFmtId="4" fontId="3" fillId="33" borderId="20" xfId="0" applyNumberFormat="1" applyFont="1" applyFill="1" applyBorder="1" applyAlignment="1">
      <alignment/>
    </xf>
    <xf numFmtId="4" fontId="7" fillId="33" borderId="0" xfId="0" applyNumberFormat="1" applyFont="1" applyFill="1" applyBorder="1" applyAlignment="1" applyProtection="1">
      <alignment/>
      <protection locked="0"/>
    </xf>
    <xf numFmtId="4" fontId="7" fillId="33" borderId="28" xfId="0" applyNumberFormat="1" applyFont="1" applyFill="1" applyBorder="1" applyAlignment="1" applyProtection="1">
      <alignment/>
      <protection locked="0"/>
    </xf>
    <xf numFmtId="4" fontId="3" fillId="33" borderId="11" xfId="0" applyNumberFormat="1" applyFont="1" applyFill="1" applyBorder="1" applyAlignment="1">
      <alignment horizontal="right"/>
    </xf>
    <xf numFmtId="4" fontId="3" fillId="33" borderId="21" xfId="0" applyNumberFormat="1" applyFont="1" applyFill="1" applyBorder="1" applyAlignment="1" applyProtection="1">
      <alignment/>
      <protection locked="0"/>
    </xf>
    <xf numFmtId="4" fontId="4" fillId="0" borderId="0" xfId="0" applyNumberFormat="1" applyFont="1" applyBorder="1" applyAlignment="1" applyProtection="1">
      <alignment horizontal="left"/>
      <protection/>
    </xf>
    <xf numFmtId="0" fontId="0" fillId="0" borderId="0" xfId="0" applyAlignment="1">
      <alignment wrapText="1"/>
    </xf>
    <xf numFmtId="4" fontId="3" fillId="33" borderId="13" xfId="0" applyNumberFormat="1" applyFont="1" applyFill="1" applyBorder="1" applyAlignment="1" applyProtection="1">
      <alignment vertical="top"/>
      <protection/>
    </xf>
    <xf numFmtId="4" fontId="3" fillId="33" borderId="29" xfId="0" applyNumberFormat="1"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4" fontId="3" fillId="33" borderId="14" xfId="0" applyNumberFormat="1" applyFont="1" applyFill="1" applyBorder="1" applyAlignment="1">
      <alignment vertical="center"/>
    </xf>
    <xf numFmtId="4" fontId="3" fillId="0" borderId="0" xfId="0" applyNumberFormat="1" applyFont="1" applyAlignment="1">
      <alignment vertical="center"/>
    </xf>
    <xf numFmtId="4" fontId="3" fillId="33" borderId="25" xfId="0" applyNumberFormat="1" applyFont="1" applyFill="1" applyBorder="1" applyAlignment="1" applyProtection="1">
      <alignment horizontal="center"/>
      <protection/>
    </xf>
    <xf numFmtId="4" fontId="3" fillId="33" borderId="25" xfId="0" applyNumberFormat="1" applyFont="1" applyFill="1" applyBorder="1" applyAlignment="1" applyProtection="1">
      <alignment horizontal="center"/>
      <protection locked="0"/>
    </xf>
    <xf numFmtId="4" fontId="7" fillId="33" borderId="21" xfId="0" applyNumberFormat="1" applyFont="1" applyFill="1" applyBorder="1" applyAlignment="1" applyProtection="1">
      <alignment/>
      <protection locked="0"/>
    </xf>
    <xf numFmtId="4" fontId="3" fillId="33" borderId="30" xfId="0" applyNumberFormat="1" applyFont="1" applyFill="1" applyBorder="1" applyAlignment="1">
      <alignment/>
    </xf>
    <xf numFmtId="4" fontId="7" fillId="33" borderId="31" xfId="0" applyNumberFormat="1" applyFont="1" applyFill="1" applyBorder="1" applyAlignment="1" applyProtection="1">
      <alignment/>
      <protection locked="0"/>
    </xf>
    <xf numFmtId="4" fontId="7" fillId="33" borderId="21" xfId="0" applyNumberFormat="1" applyFont="1" applyFill="1" applyBorder="1" applyAlignment="1" applyProtection="1">
      <alignment vertical="center"/>
      <protection locked="0"/>
    </xf>
    <xf numFmtId="4" fontId="7" fillId="33" borderId="0" xfId="0" applyNumberFormat="1" applyFont="1" applyFill="1" applyBorder="1" applyAlignment="1" applyProtection="1">
      <alignment vertical="center"/>
      <protection locked="0"/>
    </xf>
    <xf numFmtId="4" fontId="3" fillId="33" borderId="21" xfId="0" applyNumberFormat="1" applyFont="1" applyFill="1" applyBorder="1" applyAlignment="1" applyProtection="1">
      <alignment vertical="center"/>
      <protection locked="0"/>
    </xf>
    <xf numFmtId="4" fontId="3" fillId="34" borderId="0" xfId="0" applyNumberFormat="1" applyFont="1" applyFill="1" applyBorder="1" applyAlignment="1">
      <alignment/>
    </xf>
    <xf numFmtId="4" fontId="7" fillId="34" borderId="0" xfId="0" applyNumberFormat="1" applyFont="1" applyFill="1" applyBorder="1" applyAlignment="1" applyProtection="1">
      <alignment/>
      <protection locked="0"/>
    </xf>
    <xf numFmtId="4" fontId="3" fillId="34" borderId="0" xfId="0" applyNumberFormat="1" applyFont="1" applyFill="1" applyAlignment="1">
      <alignment/>
    </xf>
    <xf numFmtId="4" fontId="6" fillId="34" borderId="0" xfId="0" applyNumberFormat="1" applyFont="1" applyFill="1" applyBorder="1" applyAlignment="1" applyProtection="1">
      <alignment horizontal="left"/>
      <protection/>
    </xf>
    <xf numFmtId="0" fontId="6" fillId="34" borderId="0" xfId="0" applyFont="1" applyFill="1" applyAlignment="1">
      <alignment horizontal="left"/>
    </xf>
    <xf numFmtId="4" fontId="6" fillId="34" borderId="0" xfId="0" applyNumberFormat="1" applyFont="1" applyFill="1" applyBorder="1" applyAlignment="1" applyProtection="1">
      <alignment horizontal="right"/>
      <protection/>
    </xf>
    <xf numFmtId="4" fontId="4" fillId="34" borderId="0" xfId="0" applyNumberFormat="1" applyFont="1" applyFill="1" applyBorder="1" applyAlignment="1" applyProtection="1">
      <alignment horizontal="left"/>
      <protection/>
    </xf>
    <xf numFmtId="180" fontId="4" fillId="34" borderId="0" xfId="0" applyNumberFormat="1" applyFont="1" applyFill="1" applyBorder="1" applyAlignment="1" applyProtection="1">
      <alignment horizontal="left"/>
      <protection/>
    </xf>
    <xf numFmtId="4" fontId="3" fillId="33" borderId="29" xfId="0" applyNumberFormat="1" applyFont="1" applyFill="1" applyBorder="1" applyAlignment="1">
      <alignment horizontal="right"/>
    </xf>
    <xf numFmtId="4" fontId="3" fillId="35" borderId="0" xfId="0" applyNumberFormat="1" applyFont="1" applyFill="1" applyBorder="1" applyAlignment="1" applyProtection="1">
      <alignment/>
      <protection locked="0"/>
    </xf>
    <xf numFmtId="4" fontId="3" fillId="35" borderId="0" xfId="0" applyNumberFormat="1" applyFont="1" applyFill="1" applyBorder="1" applyAlignment="1">
      <alignment/>
    </xf>
    <xf numFmtId="4" fontId="3" fillId="35" borderId="0" xfId="0" applyNumberFormat="1" applyFont="1" applyFill="1" applyBorder="1" applyAlignment="1">
      <alignment horizontal="right"/>
    </xf>
    <xf numFmtId="4" fontId="7" fillId="35" borderId="0" xfId="0" applyNumberFormat="1" applyFont="1" applyFill="1" applyBorder="1" applyAlignment="1" applyProtection="1">
      <alignment/>
      <protection locked="0"/>
    </xf>
    <xf numFmtId="0" fontId="3" fillId="35" borderId="0" xfId="0" applyFont="1" applyFill="1" applyBorder="1" applyAlignment="1">
      <alignment horizontal="right" vertical="center" wrapText="1"/>
    </xf>
    <xf numFmtId="4" fontId="3" fillId="35" borderId="0" xfId="0" applyNumberFormat="1" applyFont="1" applyFill="1" applyBorder="1" applyAlignment="1">
      <alignment vertical="center"/>
    </xf>
    <xf numFmtId="4" fontId="7" fillId="35" borderId="0" xfId="0" applyNumberFormat="1" applyFont="1" applyFill="1" applyBorder="1" applyAlignment="1" applyProtection="1">
      <alignment vertical="center"/>
      <protection locked="0"/>
    </xf>
    <xf numFmtId="4" fontId="3" fillId="35" borderId="0" xfId="0" applyNumberFormat="1" applyFont="1" applyFill="1" applyBorder="1" applyAlignment="1" quotePrefix="1">
      <alignment/>
    </xf>
    <xf numFmtId="0" fontId="0" fillId="33" borderId="11" xfId="0" applyFill="1" applyBorder="1" applyAlignment="1">
      <alignment horizontal="left"/>
    </xf>
    <xf numFmtId="0" fontId="0" fillId="33" borderId="11" xfId="0" applyFill="1" applyBorder="1" applyAlignment="1">
      <alignment/>
    </xf>
    <xf numFmtId="4" fontId="3" fillId="33" borderId="21" xfId="0" applyNumberFormat="1" applyFont="1" applyFill="1" applyBorder="1" applyAlignment="1">
      <alignment horizontal="right"/>
    </xf>
    <xf numFmtId="4" fontId="3" fillId="33" borderId="21" xfId="0" applyNumberFormat="1" applyFont="1" applyFill="1" applyBorder="1" applyAlignment="1" quotePrefix="1">
      <alignment/>
    </xf>
    <xf numFmtId="4" fontId="3" fillId="35" borderId="0" xfId="0" applyNumberFormat="1" applyFont="1" applyFill="1" applyBorder="1" applyAlignment="1" applyProtection="1">
      <alignment vertical="center"/>
      <protection locked="0"/>
    </xf>
    <xf numFmtId="4" fontId="3" fillId="35" borderId="0" xfId="0" applyNumberFormat="1"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0" xfId="0" applyFont="1" applyFill="1" applyBorder="1" applyAlignment="1">
      <alignment horizontal="left" vertical="center" wrapText="1"/>
    </xf>
    <xf numFmtId="4" fontId="6" fillId="35" borderId="0" xfId="0" applyNumberFormat="1" applyFont="1" applyFill="1" applyBorder="1" applyAlignment="1" applyProtection="1">
      <alignment horizontal="right"/>
      <protection locked="0"/>
    </xf>
    <xf numFmtId="4" fontId="6" fillId="35" borderId="0" xfId="0" applyNumberFormat="1" applyFont="1" applyFill="1" applyBorder="1" applyAlignment="1" applyProtection="1">
      <alignment horizontal="center"/>
      <protection locked="0"/>
    </xf>
    <xf numFmtId="4" fontId="3" fillId="35" borderId="0" xfId="0" applyNumberFormat="1" applyFont="1" applyFill="1" applyBorder="1" applyAlignment="1" applyProtection="1">
      <alignment horizontal="center" vertical="center" wrapText="1"/>
      <protection/>
    </xf>
    <xf numFmtId="4" fontId="5" fillId="35" borderId="0" xfId="0" applyNumberFormat="1" applyFont="1" applyFill="1" applyBorder="1" applyAlignment="1">
      <alignment/>
    </xf>
    <xf numFmtId="4" fontId="3" fillId="33" borderId="0" xfId="0" applyNumberFormat="1" applyFont="1" applyFill="1" applyBorder="1" applyAlignment="1" applyProtection="1">
      <alignment vertical="center"/>
      <protection locked="0"/>
    </xf>
    <xf numFmtId="4" fontId="6" fillId="34" borderId="0" xfId="0" applyNumberFormat="1" applyFont="1" applyFill="1" applyAlignment="1">
      <alignment/>
    </xf>
    <xf numFmtId="0" fontId="10" fillId="34" borderId="0" xfId="0" applyFont="1" applyFill="1" applyAlignment="1">
      <alignment/>
    </xf>
    <xf numFmtId="3" fontId="3" fillId="33" borderId="13" xfId="0" applyNumberFormat="1" applyFont="1" applyFill="1" applyBorder="1" applyAlignment="1" applyProtection="1">
      <alignment horizontal="center" wrapText="1"/>
      <protection/>
    </xf>
    <xf numFmtId="4" fontId="3" fillId="33" borderId="20" xfId="0" applyNumberFormat="1" applyFont="1" applyFill="1" applyBorder="1" applyAlignment="1">
      <alignment vertical="center"/>
    </xf>
    <xf numFmtId="4" fontId="3" fillId="33" borderId="21" xfId="0" applyNumberFormat="1" applyFont="1" applyFill="1" applyBorder="1" applyAlignment="1">
      <alignment vertical="center"/>
    </xf>
    <xf numFmtId="4" fontId="4" fillId="33" borderId="10" xfId="0" applyNumberFormat="1" applyFont="1" applyFill="1" applyBorder="1" applyAlignment="1" applyProtection="1">
      <alignment horizontal="left"/>
      <protection/>
    </xf>
    <xf numFmtId="3" fontId="4"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4" fontId="3" fillId="35" borderId="0" xfId="0" applyNumberFormat="1" applyFont="1" applyFill="1" applyBorder="1" applyAlignment="1">
      <alignment vertical="top" wrapText="1"/>
    </xf>
    <xf numFmtId="0" fontId="6" fillId="34" borderId="0" xfId="0" applyFont="1" applyFill="1" applyBorder="1" applyAlignment="1">
      <alignment horizontal="left"/>
    </xf>
    <xf numFmtId="4" fontId="3" fillId="35" borderId="0" xfId="0" applyNumberFormat="1" applyFont="1" applyFill="1" applyBorder="1" applyAlignment="1">
      <alignment vertical="center" wrapText="1"/>
    </xf>
    <xf numFmtId="0" fontId="0" fillId="35" borderId="0" xfId="0" applyFill="1" applyBorder="1" applyAlignment="1">
      <alignment vertical="center" wrapText="1"/>
    </xf>
    <xf numFmtId="0" fontId="3" fillId="35" borderId="0" xfId="0" applyFont="1" applyFill="1" applyBorder="1" applyAlignment="1">
      <alignment vertical="center" wrapText="1"/>
    </xf>
    <xf numFmtId="0" fontId="9" fillId="35" borderId="0" xfId="0" applyFont="1" applyFill="1" applyBorder="1" applyAlignment="1">
      <alignment vertical="center" wrapText="1"/>
    </xf>
    <xf numFmtId="0" fontId="0" fillId="0" borderId="0" xfId="0" applyAlignment="1">
      <alignment horizontal="left"/>
    </xf>
    <xf numFmtId="4" fontId="6" fillId="34" borderId="21" xfId="0" applyNumberFormat="1" applyFont="1" applyFill="1" applyBorder="1" applyAlignment="1" applyProtection="1">
      <alignment horizontal="left"/>
      <protection/>
    </xf>
    <xf numFmtId="0" fontId="6" fillId="34" borderId="21" xfId="0" applyFont="1" applyFill="1" applyBorder="1" applyAlignment="1">
      <alignment horizontal="left"/>
    </xf>
    <xf numFmtId="0" fontId="0" fillId="0" borderId="21" xfId="0" applyBorder="1" applyAlignment="1">
      <alignment/>
    </xf>
    <xf numFmtId="4" fontId="3" fillId="33" borderId="0" xfId="0" applyNumberFormat="1" applyFont="1" applyFill="1" applyBorder="1" applyAlignment="1">
      <alignment vertical="center"/>
    </xf>
    <xf numFmtId="4" fontId="3" fillId="33" borderId="13" xfId="0" applyNumberFormat="1" applyFont="1" applyFill="1" applyBorder="1" applyAlignment="1">
      <alignment vertical="center"/>
    </xf>
    <xf numFmtId="0" fontId="0" fillId="34" borderId="0" xfId="0" applyFill="1" applyBorder="1" applyAlignment="1">
      <alignment/>
    </xf>
    <xf numFmtId="4" fontId="3" fillId="33" borderId="26" xfId="0" applyNumberFormat="1" applyFont="1" applyFill="1" applyBorder="1" applyAlignment="1">
      <alignment horizontal="center" vertical="center" wrapText="1"/>
    </xf>
    <xf numFmtId="4" fontId="3" fillId="33" borderId="23" xfId="0" applyNumberFormat="1" applyFont="1" applyFill="1" applyBorder="1" applyAlignment="1" applyProtection="1">
      <alignment horizontal="center"/>
      <protection/>
    </xf>
    <xf numFmtId="4" fontId="3" fillId="33" borderId="27" xfId="0" applyNumberFormat="1" applyFont="1" applyFill="1" applyBorder="1" applyAlignment="1">
      <alignment horizontal="right"/>
    </xf>
    <xf numFmtId="4" fontId="3" fillId="33" borderId="24" xfId="0" applyNumberFormat="1" applyFont="1" applyFill="1" applyBorder="1" applyAlignment="1" applyProtection="1">
      <alignment horizontal="center"/>
      <protection locked="0"/>
    </xf>
    <xf numFmtId="4" fontId="7" fillId="33" borderId="16" xfId="0" applyNumberFormat="1" applyFont="1" applyFill="1" applyBorder="1" applyAlignment="1" applyProtection="1">
      <alignment/>
      <protection locked="0"/>
    </xf>
    <xf numFmtId="0" fontId="0" fillId="34" borderId="0" xfId="0" applyFill="1" applyAlignment="1">
      <alignment/>
    </xf>
    <xf numFmtId="4" fontId="3" fillId="33" borderId="10" xfId="0" applyNumberFormat="1" applyFont="1" applyFill="1" applyBorder="1" applyAlignment="1" applyProtection="1">
      <alignment/>
      <protection/>
    </xf>
    <xf numFmtId="4" fontId="3" fillId="33" borderId="23" xfId="0" applyNumberFormat="1" applyFont="1" applyFill="1" applyBorder="1" applyAlignment="1" applyProtection="1">
      <alignment horizontal="right"/>
      <protection locked="0"/>
    </xf>
    <xf numFmtId="4" fontId="3" fillId="33" borderId="26" xfId="0" applyNumberFormat="1" applyFont="1" applyFill="1" applyBorder="1" applyAlignment="1">
      <alignment horizontal="right"/>
    </xf>
    <xf numFmtId="4" fontId="7" fillId="33" borderId="28" xfId="0" applyNumberFormat="1" applyFont="1" applyFill="1" applyBorder="1" applyAlignment="1" applyProtection="1">
      <alignment horizontal="right"/>
      <protection locked="0"/>
    </xf>
    <xf numFmtId="3" fontId="3" fillId="33" borderId="20" xfId="0" applyNumberFormat="1" applyFont="1" applyFill="1" applyBorder="1" applyAlignment="1" applyProtection="1">
      <alignment horizontal="left"/>
      <protection/>
    </xf>
    <xf numFmtId="3" fontId="3" fillId="33" borderId="0" xfId="0" applyNumberFormat="1" applyFont="1" applyFill="1" applyBorder="1" applyAlignment="1" applyProtection="1">
      <alignment horizontal="left"/>
      <protection/>
    </xf>
    <xf numFmtId="3" fontId="3" fillId="33" borderId="13" xfId="0" applyNumberFormat="1" applyFont="1" applyFill="1" applyBorder="1" applyAlignment="1" applyProtection="1">
      <alignment horizontal="left"/>
      <protection/>
    </xf>
    <xf numFmtId="3" fontId="4" fillId="34" borderId="14" xfId="0" applyNumberFormat="1" applyFont="1" applyFill="1" applyBorder="1" applyAlignment="1" applyProtection="1">
      <alignment horizontal="left" vertical="top" wrapText="1"/>
      <protection/>
    </xf>
    <xf numFmtId="4" fontId="6" fillId="34" borderId="0" xfId="0" applyNumberFormat="1" applyFont="1" applyFill="1" applyBorder="1" applyAlignment="1" applyProtection="1">
      <alignment horizontal="left"/>
      <protection/>
    </xf>
    <xf numFmtId="4" fontId="6" fillId="33" borderId="0" xfId="0" applyNumberFormat="1" applyFont="1" applyFill="1" applyBorder="1" applyAlignment="1" applyProtection="1">
      <alignment horizontal="center"/>
      <protection/>
    </xf>
    <xf numFmtId="0" fontId="0" fillId="33" borderId="0" xfId="0" applyFill="1" applyBorder="1" applyAlignment="1">
      <alignment horizontal="center"/>
    </xf>
    <xf numFmtId="0" fontId="6" fillId="33" borderId="0" xfId="0" applyFont="1" applyFill="1" applyBorder="1" applyAlignment="1">
      <alignment horizontal="center"/>
    </xf>
    <xf numFmtId="4" fontId="3" fillId="33" borderId="13" xfId="0" applyNumberFormat="1" applyFont="1" applyFill="1" applyBorder="1" applyAlignment="1">
      <alignment wrapText="1"/>
    </xf>
    <xf numFmtId="0" fontId="0" fillId="0" borderId="0" xfId="0" applyAlignment="1">
      <alignment/>
    </xf>
    <xf numFmtId="0" fontId="6" fillId="34" borderId="0" xfId="0" applyFont="1" applyFill="1" applyAlignment="1">
      <alignment horizontal="left"/>
    </xf>
    <xf numFmtId="4" fontId="6" fillId="33" borderId="32" xfId="0" applyNumberFormat="1" applyFont="1" applyFill="1" applyBorder="1" applyAlignment="1" applyProtection="1">
      <alignment horizontal="center"/>
      <protection/>
    </xf>
    <xf numFmtId="4" fontId="6" fillId="33" borderId="11" xfId="0" applyNumberFormat="1" applyFont="1" applyFill="1" applyBorder="1" applyAlignment="1" applyProtection="1">
      <alignment horizontal="center"/>
      <protection/>
    </xf>
    <xf numFmtId="0" fontId="6" fillId="33" borderId="11" xfId="0" applyFont="1" applyFill="1" applyBorder="1" applyAlignment="1">
      <alignment horizontal="center"/>
    </xf>
    <xf numFmtId="4" fontId="3" fillId="33" borderId="20" xfId="0" applyNumberFormat="1" applyFont="1" applyFill="1" applyBorder="1" applyAlignment="1" applyProtection="1">
      <alignment wrapText="1"/>
      <protection/>
    </xf>
    <xf numFmtId="4" fontId="3" fillId="33" borderId="21" xfId="0" applyNumberFormat="1" applyFont="1" applyFill="1" applyBorder="1" applyAlignment="1" applyProtection="1">
      <alignment wrapText="1"/>
      <protection/>
    </xf>
    <xf numFmtId="4" fontId="6" fillId="35" borderId="0" xfId="0" applyNumberFormat="1" applyFont="1" applyFill="1" applyBorder="1" applyAlignment="1" applyProtection="1">
      <alignment horizontal="center"/>
      <protection/>
    </xf>
    <xf numFmtId="0" fontId="6" fillId="35" borderId="0" xfId="0" applyFont="1" applyFill="1" applyBorder="1" applyAlignment="1">
      <alignment horizontal="center"/>
    </xf>
    <xf numFmtId="4" fontId="4" fillId="34" borderId="0" xfId="0" applyNumberFormat="1" applyFont="1" applyFill="1" applyAlignment="1">
      <alignment vertical="center" wrapText="1"/>
    </xf>
    <xf numFmtId="0" fontId="8" fillId="0" borderId="0" xfId="0" applyFont="1" applyAlignment="1">
      <alignment vertical="center" wrapText="1"/>
    </xf>
    <xf numFmtId="4" fontId="4" fillId="34" borderId="0" xfId="0" applyNumberFormat="1" applyFont="1" applyFill="1" applyBorder="1" applyAlignment="1" applyProtection="1">
      <alignment horizontal="left" vertical="top" wrapText="1"/>
      <protection/>
    </xf>
    <xf numFmtId="0" fontId="0" fillId="35" borderId="0" xfId="0" applyFill="1" applyBorder="1" applyAlignment="1">
      <alignment horizontal="center"/>
    </xf>
    <xf numFmtId="4" fontId="3" fillId="33" borderId="13" xfId="0" applyNumberFormat="1" applyFont="1" applyFill="1" applyBorder="1" applyAlignment="1" applyProtection="1">
      <alignment/>
      <protection/>
    </xf>
    <xf numFmtId="0" fontId="0" fillId="33" borderId="0" xfId="0" applyFill="1" applyBorder="1" applyAlignment="1">
      <alignment/>
    </xf>
    <xf numFmtId="4" fontId="4" fillId="34" borderId="0" xfId="0" applyNumberFormat="1" applyFont="1" applyFill="1" applyAlignment="1">
      <alignment vertical="top" wrapText="1"/>
    </xf>
    <xf numFmtId="0" fontId="8" fillId="34" borderId="0" xfId="0" applyFont="1" applyFill="1" applyAlignment="1">
      <alignment vertical="top" wrapText="1"/>
    </xf>
    <xf numFmtId="4" fontId="4" fillId="34" borderId="0" xfId="0" applyNumberFormat="1" applyFont="1" applyFill="1" applyAlignment="1">
      <alignment wrapText="1"/>
    </xf>
    <xf numFmtId="0" fontId="0" fillId="0" borderId="0" xfId="0" applyAlignment="1">
      <alignment wrapText="1"/>
    </xf>
    <xf numFmtId="0" fontId="0" fillId="33" borderId="11" xfId="0" applyFill="1" applyBorder="1" applyAlignment="1">
      <alignment horizontal="center"/>
    </xf>
    <xf numFmtId="3" fontId="4" fillId="34" borderId="0" xfId="0" applyNumberFormat="1" applyFont="1" applyFill="1" applyBorder="1" applyAlignment="1" applyProtection="1">
      <alignment horizontal="left" vertical="top" wrapText="1"/>
      <protection/>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B115" sqref="B115"/>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95" t="s">
        <v>7</v>
      </c>
      <c r="B2" s="96"/>
      <c r="C2" s="96"/>
      <c r="D2" s="96"/>
      <c r="E2" s="96"/>
      <c r="F2" s="96"/>
      <c r="G2" s="96"/>
      <c r="H2" s="96"/>
      <c r="I2" s="70" t="s">
        <v>50</v>
      </c>
      <c r="J2" s="49"/>
      <c r="K2" s="49"/>
    </row>
    <row r="3" spans="1:11" ht="37.5" customHeight="1">
      <c r="A3" s="152" t="s">
        <v>20</v>
      </c>
      <c r="B3" s="153"/>
      <c r="C3" s="153"/>
      <c r="D3" s="153"/>
      <c r="E3" s="153"/>
      <c r="F3" s="153"/>
      <c r="G3" s="153"/>
      <c r="H3" s="153"/>
      <c r="I3" s="71"/>
      <c r="J3" s="48"/>
      <c r="K3" s="48"/>
    </row>
    <row r="4" spans="1:11" ht="24.75" customHeight="1">
      <c r="A4" s="71" t="s">
        <v>30</v>
      </c>
      <c r="B4" s="69"/>
      <c r="C4" s="69"/>
      <c r="D4" s="69"/>
      <c r="E4" s="67"/>
      <c r="F4" s="71"/>
      <c r="G4" s="71"/>
      <c r="H4" s="71"/>
      <c r="I4" s="71"/>
      <c r="J4" s="48"/>
      <c r="K4" s="48"/>
    </row>
    <row r="5" spans="1:11" ht="15.75">
      <c r="A5" s="71"/>
      <c r="B5" s="71" t="s">
        <v>49</v>
      </c>
      <c r="C5" s="71"/>
      <c r="E5" s="72">
        <v>1.029882</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50" t="s">
        <v>33</v>
      </c>
      <c r="B9" s="151"/>
      <c r="C9" s="151"/>
      <c r="D9" s="151"/>
      <c r="E9" s="151"/>
      <c r="F9" s="151"/>
      <c r="G9" s="151"/>
      <c r="H9" s="151"/>
      <c r="I9" s="151"/>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44" t="s">
        <v>39</v>
      </c>
      <c r="B12" s="145"/>
      <c r="C12" s="145"/>
      <c r="D12" s="145"/>
      <c r="E12" s="145"/>
      <c r="F12" s="145"/>
      <c r="G12" s="145"/>
      <c r="H12" s="145"/>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46" t="s">
        <v>48</v>
      </c>
      <c r="B16" s="146"/>
      <c r="C16" s="146"/>
      <c r="D16" s="146"/>
      <c r="E16" s="146"/>
      <c r="F16" s="146"/>
      <c r="G16" s="146"/>
      <c r="H16" s="146"/>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0" t="s">
        <v>25</v>
      </c>
      <c r="B22" s="136"/>
      <c r="C22" s="136"/>
      <c r="D22" s="136"/>
      <c r="E22" s="67"/>
      <c r="F22" s="67"/>
      <c r="G22" s="67"/>
      <c r="H22" s="67"/>
      <c r="I22" s="70" t="str">
        <f>$I$2</f>
        <v> 1. april 2016 - 31. marts. 2017</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31" t="s">
        <v>1</v>
      </c>
      <c r="D25" s="132"/>
      <c r="E25" s="132"/>
      <c r="F25" s="131" t="s">
        <v>2</v>
      </c>
      <c r="G25" s="133"/>
      <c r="H25" s="133"/>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245399</v>
      </c>
      <c r="C28" s="19">
        <f>ROUND(E28*0.171,0)</f>
        <v>43217</v>
      </c>
      <c r="D28" s="12">
        <f aca="true" t="shared" si="0" ref="D28:D34">ROUND(C28/3,2)</f>
        <v>14405.67</v>
      </c>
      <c r="E28" s="20">
        <f aca="true" t="shared" si="1" ref="E28:E34">ROUND(B28*$E$5,0)</f>
        <v>252732</v>
      </c>
      <c r="F28" s="19">
        <f aca="true" t="shared" si="2" ref="F28:F34">ROUND(C28/12,2)</f>
        <v>3601.42</v>
      </c>
      <c r="G28" s="12"/>
      <c r="H28" s="20">
        <f aca="true" t="shared" si="3" ref="H28:H34">ROUND(E28/12,2)</f>
        <v>21061</v>
      </c>
      <c r="I28" s="13"/>
    </row>
    <row r="29" spans="1:9" ht="15.75">
      <c r="A29" s="18">
        <v>2</v>
      </c>
      <c r="B29" s="33">
        <v>251119</v>
      </c>
      <c r="C29" s="19">
        <f aca="true" t="shared" si="4" ref="C29:C34">ROUND(E29*0.171,0)</f>
        <v>44225</v>
      </c>
      <c r="D29" s="12">
        <f t="shared" si="0"/>
        <v>14741.67</v>
      </c>
      <c r="E29" s="20">
        <f t="shared" si="1"/>
        <v>258623</v>
      </c>
      <c r="F29" s="19">
        <f t="shared" si="2"/>
        <v>3685.42</v>
      </c>
      <c r="G29" s="12"/>
      <c r="H29" s="20">
        <f t="shared" si="3"/>
        <v>21551.92</v>
      </c>
      <c r="I29" s="13"/>
    </row>
    <row r="30" spans="1:9" ht="15.75">
      <c r="A30" s="18">
        <v>4</v>
      </c>
      <c r="B30" s="33">
        <v>285240</v>
      </c>
      <c r="C30" s="19">
        <f t="shared" si="4"/>
        <v>50234</v>
      </c>
      <c r="D30" s="12">
        <f t="shared" si="0"/>
        <v>16744.67</v>
      </c>
      <c r="E30" s="20">
        <f t="shared" si="1"/>
        <v>293764</v>
      </c>
      <c r="F30" s="19">
        <f t="shared" si="2"/>
        <v>4186.17</v>
      </c>
      <c r="G30" s="12"/>
      <c r="H30" s="20">
        <f t="shared" si="3"/>
        <v>24480.33</v>
      </c>
      <c r="I30" s="13"/>
    </row>
    <row r="31" spans="1:9" ht="15.75">
      <c r="A31" s="18">
        <v>5</v>
      </c>
      <c r="B31" s="33">
        <v>307417</v>
      </c>
      <c r="C31" s="19">
        <f t="shared" si="4"/>
        <v>54139</v>
      </c>
      <c r="D31" s="12">
        <f t="shared" si="0"/>
        <v>18046.33</v>
      </c>
      <c r="E31" s="20">
        <f t="shared" si="1"/>
        <v>316603</v>
      </c>
      <c r="F31" s="19">
        <f t="shared" si="2"/>
        <v>4511.58</v>
      </c>
      <c r="G31" s="12"/>
      <c r="H31" s="31">
        <f t="shared" si="3"/>
        <v>26383.58</v>
      </c>
      <c r="I31" s="13"/>
    </row>
    <row r="32" spans="1:9" ht="15.75">
      <c r="A32" s="18">
        <v>6</v>
      </c>
      <c r="B32" s="33">
        <v>327643</v>
      </c>
      <c r="C32" s="19">
        <f t="shared" si="4"/>
        <v>57701</v>
      </c>
      <c r="D32" s="12">
        <f t="shared" si="0"/>
        <v>19233.67</v>
      </c>
      <c r="E32" s="20">
        <f t="shared" si="1"/>
        <v>337434</v>
      </c>
      <c r="F32" s="19">
        <f t="shared" si="2"/>
        <v>4808.42</v>
      </c>
      <c r="G32" s="12"/>
      <c r="H32" s="20">
        <f t="shared" si="3"/>
        <v>28119.5</v>
      </c>
      <c r="I32" s="13"/>
    </row>
    <row r="33" spans="1:9" ht="15.75">
      <c r="A33" s="18">
        <v>7</v>
      </c>
      <c r="B33" s="33">
        <v>331833</v>
      </c>
      <c r="C33" s="19">
        <f t="shared" si="4"/>
        <v>58439</v>
      </c>
      <c r="D33" s="12">
        <f t="shared" si="0"/>
        <v>19479.67</v>
      </c>
      <c r="E33" s="20">
        <f t="shared" si="1"/>
        <v>341749</v>
      </c>
      <c r="F33" s="19">
        <f t="shared" si="2"/>
        <v>4869.92</v>
      </c>
      <c r="G33" s="12"/>
      <c r="H33" s="20">
        <f t="shared" si="3"/>
        <v>28479.08</v>
      </c>
      <c r="I33" s="13"/>
    </row>
    <row r="34" spans="1:9" ht="15.75">
      <c r="A34" s="18">
        <v>8</v>
      </c>
      <c r="B34" s="34">
        <v>347571</v>
      </c>
      <c r="C34" s="21">
        <f t="shared" si="4"/>
        <v>61211</v>
      </c>
      <c r="D34" s="22">
        <f t="shared" si="0"/>
        <v>20403.67</v>
      </c>
      <c r="E34" s="23">
        <f t="shared" si="1"/>
        <v>357957</v>
      </c>
      <c r="F34" s="21">
        <f t="shared" si="2"/>
        <v>5100.92</v>
      </c>
      <c r="G34" s="22"/>
      <c r="H34" s="23">
        <f t="shared" si="3"/>
        <v>29829.75</v>
      </c>
      <c r="I34" s="13"/>
    </row>
    <row r="35" spans="1:9" ht="12">
      <c r="A35" s="8"/>
      <c r="B35" s="11"/>
      <c r="C35" s="11"/>
      <c r="D35" s="11"/>
      <c r="E35" s="11"/>
      <c r="F35" s="11"/>
      <c r="G35" s="11"/>
      <c r="H35" s="11"/>
      <c r="I35" s="13"/>
    </row>
    <row r="36" spans="1:9" ht="12.75">
      <c r="A36" s="148" t="s">
        <v>26</v>
      </c>
      <c r="B36" s="149"/>
      <c r="C36" s="149"/>
      <c r="D36" s="149"/>
      <c r="E36" s="149"/>
      <c r="F36" s="149"/>
      <c r="G36" s="149"/>
      <c r="H36" s="11"/>
      <c r="I36" s="13"/>
    </row>
    <row r="37" spans="1:9" ht="12.75">
      <c r="A37" s="148" t="s">
        <v>27</v>
      </c>
      <c r="B37" s="149"/>
      <c r="C37" s="149"/>
      <c r="D37" s="149"/>
      <c r="E37" s="149"/>
      <c r="F37" s="149"/>
      <c r="G37" s="149"/>
      <c r="H37" s="11"/>
      <c r="I37" s="13"/>
    </row>
    <row r="38" spans="1:9" ht="12.75" customHeight="1">
      <c r="A38" s="148" t="s">
        <v>28</v>
      </c>
      <c r="B38" s="149"/>
      <c r="C38" s="149"/>
      <c r="D38" s="149"/>
      <c r="E38" s="149"/>
      <c r="F38" s="11"/>
      <c r="G38" s="11"/>
      <c r="H38" s="11"/>
      <c r="I38" s="13"/>
    </row>
    <row r="39" spans="1:9" ht="12.75" customHeight="1" thickBot="1">
      <c r="A39" s="25"/>
      <c r="B39" s="26"/>
      <c r="C39" s="26"/>
      <c r="D39" s="26"/>
      <c r="E39" s="26"/>
      <c r="F39" s="27"/>
      <c r="G39" s="27"/>
      <c r="H39" s="27"/>
      <c r="I39" s="28"/>
    </row>
    <row r="40" spans="1:9" ht="27.75" customHeight="1" thickBot="1">
      <c r="A40" s="130" t="s">
        <v>35</v>
      </c>
      <c r="B40" s="130"/>
      <c r="C40" s="130"/>
      <c r="D40" s="130"/>
      <c r="E40" s="115"/>
      <c r="F40" s="65"/>
      <c r="G40" s="65"/>
      <c r="H40" s="65"/>
      <c r="I40" s="70" t="str">
        <f>$I$2</f>
        <v> 1. april 2016 - 31. marts. 2017</v>
      </c>
    </row>
    <row r="41" spans="1:9" ht="23.25" customHeight="1">
      <c r="A41" s="42"/>
      <c r="B41" s="6"/>
      <c r="C41" s="137" t="s">
        <v>1</v>
      </c>
      <c r="D41" s="137"/>
      <c r="E41" s="137"/>
      <c r="F41" s="137" t="s">
        <v>2</v>
      </c>
      <c r="G41" s="137"/>
      <c r="H41" s="137"/>
      <c r="I41" s="7"/>
    </row>
    <row r="42" spans="1:9" s="56" customFormat="1" ht="36.75" customHeight="1">
      <c r="A42" s="50"/>
      <c r="B42" s="116" t="s">
        <v>5</v>
      </c>
      <c r="C42" s="51" t="s">
        <v>21</v>
      </c>
      <c r="D42" s="52" t="s">
        <v>6</v>
      </c>
      <c r="E42" s="53" t="s">
        <v>11</v>
      </c>
      <c r="F42" s="51" t="s">
        <v>4</v>
      </c>
      <c r="G42" s="54"/>
      <c r="H42" s="53" t="s">
        <v>11</v>
      </c>
      <c r="I42" s="55"/>
    </row>
    <row r="43" spans="1:9" ht="24" customHeight="1">
      <c r="A43" s="35" t="s">
        <v>36</v>
      </c>
      <c r="B43" s="117">
        <v>38000</v>
      </c>
      <c r="C43" s="118">
        <f>ROUND(E43*0.171,0)</f>
        <v>6692</v>
      </c>
      <c r="D43" s="37">
        <f>ROUND(C43/3,2)</f>
        <v>2230.67</v>
      </c>
      <c r="E43" s="45">
        <f>ROUND(B43*$E$5,2)</f>
        <v>39135.52</v>
      </c>
      <c r="F43" s="37">
        <f>ROUND(C43/12,2)</f>
        <v>557.67</v>
      </c>
      <c r="G43" s="37"/>
      <c r="H43" s="45">
        <f>ROUND(E43/12,2)</f>
        <v>3261.29</v>
      </c>
      <c r="I43" s="13"/>
    </row>
    <row r="44" spans="1:9" ht="20.25" customHeight="1">
      <c r="A44" s="35" t="s">
        <v>37</v>
      </c>
      <c r="B44" s="119">
        <v>50000</v>
      </c>
      <c r="C44" s="12">
        <f>ROUND(E44*0.171,0)</f>
        <v>8805</v>
      </c>
      <c r="D44" s="11">
        <f>ROUND(C44/3,2)</f>
        <v>2935</v>
      </c>
      <c r="E44" s="120">
        <f>ROUND(B44*$E$5,2)</f>
        <v>51494.1</v>
      </c>
      <c r="F44" s="11">
        <f>ROUND(C44/12,2)</f>
        <v>733.75</v>
      </c>
      <c r="G44" s="11"/>
      <c r="H44" s="120">
        <f>ROUND(E44/12,2)</f>
        <v>4291.18</v>
      </c>
      <c r="I44" s="13"/>
    </row>
    <row r="45" spans="1:9" ht="19.5" customHeight="1">
      <c r="A45" s="97" t="s">
        <v>38</v>
      </c>
      <c r="B45" s="58">
        <v>72500</v>
      </c>
      <c r="C45" s="22">
        <f>ROUND(E45*0.171,0)</f>
        <v>12768</v>
      </c>
      <c r="D45" s="40">
        <f>ROUND(C45/3,2)</f>
        <v>4256</v>
      </c>
      <c r="E45" s="41">
        <f>ROUND(B45*$E$5,2)</f>
        <v>74666.45</v>
      </c>
      <c r="F45" s="40">
        <f>ROUND(C45/12,2)</f>
        <v>1064</v>
      </c>
      <c r="G45" s="40"/>
      <c r="H45" s="41">
        <f>ROUND(E45/12,2)</f>
        <v>6222.2</v>
      </c>
      <c r="I45" s="13"/>
    </row>
    <row r="46" spans="1:9" ht="12">
      <c r="A46" s="18"/>
      <c r="B46" s="9"/>
      <c r="C46" s="11"/>
      <c r="D46" s="11"/>
      <c r="E46" s="11"/>
      <c r="F46" s="11"/>
      <c r="G46" s="11"/>
      <c r="H46" s="11"/>
      <c r="I46" s="13"/>
    </row>
    <row r="47" spans="1:9" ht="21" customHeight="1">
      <c r="A47" s="128" t="s">
        <v>44</v>
      </c>
      <c r="B47" s="127"/>
      <c r="C47" s="127"/>
      <c r="D47" s="127"/>
      <c r="E47" s="127"/>
      <c r="F47" s="127"/>
      <c r="G47" s="127"/>
      <c r="H47" s="127"/>
      <c r="I47" s="129"/>
    </row>
    <row r="48" spans="1:9" ht="14.25" customHeight="1" thickBot="1">
      <c r="A48" s="126" t="s">
        <v>43</v>
      </c>
      <c r="B48" s="47"/>
      <c r="C48" s="27"/>
      <c r="D48" s="27"/>
      <c r="E48" s="27"/>
      <c r="F48" s="27"/>
      <c r="G48" s="27"/>
      <c r="H48" s="27"/>
      <c r="I48" s="28"/>
    </row>
    <row r="49" spans="1:9" ht="18.75" customHeight="1">
      <c r="A49" s="155"/>
      <c r="B49" s="155"/>
      <c r="C49" s="155"/>
      <c r="D49" s="155"/>
      <c r="E49" s="155"/>
      <c r="F49" s="155"/>
      <c r="G49" s="155"/>
      <c r="H49" s="155"/>
      <c r="I49" s="155"/>
    </row>
    <row r="50" spans="1:9" ht="6" customHeight="1">
      <c r="A50" s="101"/>
      <c r="B50" s="102"/>
      <c r="C50" s="102"/>
      <c r="D50" s="102"/>
      <c r="E50" s="102"/>
      <c r="F50" s="102"/>
      <c r="G50" s="102"/>
      <c r="H50" s="102"/>
      <c r="I50" s="102"/>
    </row>
    <row r="51" spans="1:9" ht="9" customHeight="1">
      <c r="A51" s="101"/>
      <c r="B51" s="102"/>
      <c r="C51" s="102"/>
      <c r="D51" s="102"/>
      <c r="E51" s="102"/>
      <c r="F51" s="102"/>
      <c r="G51" s="102"/>
      <c r="H51" s="102"/>
      <c r="I51" s="102"/>
    </row>
    <row r="52" spans="1:9" ht="16.5" thickBot="1">
      <c r="A52" s="110" t="s">
        <v>32</v>
      </c>
      <c r="B52" s="111"/>
      <c r="C52" s="111"/>
      <c r="D52" s="111"/>
      <c r="E52" s="112"/>
      <c r="F52" s="67"/>
      <c r="G52" s="67"/>
      <c r="H52" s="67"/>
      <c r="I52" s="70" t="str">
        <f>$I$2</f>
        <v> 1. april 2016 - 31. marts. 2017</v>
      </c>
    </row>
    <row r="53" spans="1:9" ht="15.75">
      <c r="A53" s="42"/>
      <c r="B53" s="6"/>
      <c r="C53" s="138" t="s">
        <v>1</v>
      </c>
      <c r="D53" s="154"/>
      <c r="E53" s="154"/>
      <c r="F53" s="138" t="s">
        <v>2</v>
      </c>
      <c r="G53" s="139"/>
      <c r="H53" s="139"/>
      <c r="I53" s="7"/>
    </row>
    <row r="54" spans="1:9" ht="36">
      <c r="A54" s="15"/>
      <c r="B54" s="51" t="s">
        <v>5</v>
      </c>
      <c r="C54" s="51" t="s">
        <v>21</v>
      </c>
      <c r="D54" s="52" t="s">
        <v>6</v>
      </c>
      <c r="E54" s="53" t="s">
        <v>11</v>
      </c>
      <c r="F54" s="51" t="s">
        <v>4</v>
      </c>
      <c r="G54" s="54"/>
      <c r="H54" s="53" t="s">
        <v>11</v>
      </c>
      <c r="I54" s="55"/>
    </row>
    <row r="55" spans="1:9" ht="15.75">
      <c r="A55" s="8"/>
      <c r="B55" s="57">
        <v>21900</v>
      </c>
      <c r="C55" s="73">
        <f>ROUND(E55*0.171,0)</f>
        <v>3857</v>
      </c>
      <c r="D55" s="60">
        <f>ROUND(C55/3,2)</f>
        <v>1285.67</v>
      </c>
      <c r="E55" s="61">
        <f>ROUND(B55*$E$5,2)</f>
        <v>22554.42</v>
      </c>
      <c r="F55" s="39">
        <f>ROUND(C55/12,2)</f>
        <v>321.42</v>
      </c>
      <c r="G55" s="40"/>
      <c r="H55" s="41">
        <f>ROUND(E55/12,2)</f>
        <v>1879.54</v>
      </c>
      <c r="I55" s="13"/>
    </row>
    <row r="56" spans="1:9" ht="25.5" customHeight="1">
      <c r="A56" s="134" t="s">
        <v>42</v>
      </c>
      <c r="B56" s="135"/>
      <c r="C56" s="135"/>
      <c r="D56" s="135"/>
      <c r="E56" s="135"/>
      <c r="F56" s="135"/>
      <c r="G56" s="135"/>
      <c r="H56" s="135"/>
      <c r="I56" s="13"/>
    </row>
    <row r="57" spans="1:9" ht="14.25" customHeight="1" thickBot="1">
      <c r="A57" s="43"/>
      <c r="B57" s="27"/>
      <c r="C57" s="27"/>
      <c r="D57" s="27"/>
      <c r="E57" s="27"/>
      <c r="F57" s="27"/>
      <c r="G57" s="27"/>
      <c r="H57" s="27"/>
      <c r="I57" s="28"/>
    </row>
    <row r="58" spans="1:9" ht="15.75" customHeight="1" hidden="1">
      <c r="A58" s="130"/>
      <c r="B58" s="130"/>
      <c r="C58" s="130"/>
      <c r="D58" s="130"/>
      <c r="E58" s="130"/>
      <c r="F58" s="130"/>
      <c r="G58" s="130"/>
      <c r="H58" s="130"/>
      <c r="I58" s="68"/>
    </row>
    <row r="59" spans="1:9" ht="15.75" customHeight="1">
      <c r="A59" s="68"/>
      <c r="B59" s="68"/>
      <c r="C59" s="68"/>
      <c r="D59" s="68"/>
      <c r="E59" s="68"/>
      <c r="F59" s="68"/>
      <c r="G59" s="68"/>
      <c r="H59" s="68"/>
      <c r="I59" s="68"/>
    </row>
    <row r="60" spans="1:9" ht="19.5" customHeight="1" thickBot="1">
      <c r="A60" s="130" t="s">
        <v>40</v>
      </c>
      <c r="B60" s="136"/>
      <c r="C60" s="136"/>
      <c r="D60" s="136"/>
      <c r="E60" s="121"/>
      <c r="F60" s="67"/>
      <c r="G60" s="67"/>
      <c r="H60" s="67"/>
      <c r="I60" s="70">
        <f>$I$49</f>
        <v>0</v>
      </c>
    </row>
    <row r="61" spans="1:9" ht="18.75" customHeight="1">
      <c r="A61" s="122"/>
      <c r="B61" s="6"/>
      <c r="C61" s="137" t="s">
        <v>1</v>
      </c>
      <c r="D61" s="137"/>
      <c r="E61" s="137"/>
      <c r="F61" s="138" t="s">
        <v>2</v>
      </c>
      <c r="G61" s="139"/>
      <c r="H61" s="139"/>
      <c r="I61" s="7"/>
    </row>
    <row r="62" spans="1:9" ht="25.5" customHeight="1">
      <c r="A62" s="15"/>
      <c r="B62" s="51" t="s">
        <v>5</v>
      </c>
      <c r="C62" s="51" t="s">
        <v>12</v>
      </c>
      <c r="D62" s="52" t="s">
        <v>6</v>
      </c>
      <c r="E62" s="53" t="s">
        <v>11</v>
      </c>
      <c r="F62" s="51" t="s">
        <v>4</v>
      </c>
      <c r="G62" s="54"/>
      <c r="H62" s="53" t="s">
        <v>11</v>
      </c>
      <c r="I62" s="55"/>
    </row>
    <row r="63" spans="1:9" ht="14.25" customHeight="1">
      <c r="A63" s="18"/>
      <c r="B63" s="123">
        <v>460000</v>
      </c>
      <c r="C63" s="124">
        <f>ROUND(E63*0.171,0)</f>
        <v>81011</v>
      </c>
      <c r="D63" s="118">
        <f>ROUND(C63/3,2)</f>
        <v>27003.67</v>
      </c>
      <c r="E63" s="125">
        <f>ROUND(B63*$E$5,0)</f>
        <v>473746</v>
      </c>
      <c r="F63" s="124">
        <f>ROUND(C63/12,2)</f>
        <v>6750.92</v>
      </c>
      <c r="G63" s="118"/>
      <c r="H63" s="125">
        <f>ROUND(E63/12,2)</f>
        <v>39478.83</v>
      </c>
      <c r="I63" s="13"/>
    </row>
    <row r="64" spans="1:9" ht="6" customHeight="1">
      <c r="A64" s="18"/>
      <c r="B64" s="34"/>
      <c r="C64" s="21"/>
      <c r="D64" s="22"/>
      <c r="E64" s="23"/>
      <c r="F64" s="21"/>
      <c r="G64" s="22"/>
      <c r="H64" s="23"/>
      <c r="I64" s="13"/>
    </row>
    <row r="65" spans="1:9" ht="27" customHeight="1" thickBot="1">
      <c r="A65" s="140" t="s">
        <v>41</v>
      </c>
      <c r="B65" s="141"/>
      <c r="C65" s="141"/>
      <c r="D65" s="141"/>
      <c r="E65" s="141"/>
      <c r="F65" s="141"/>
      <c r="G65" s="141"/>
      <c r="H65" s="27"/>
      <c r="I65" s="28"/>
    </row>
    <row r="66" spans="1:9" ht="15.75" customHeight="1">
      <c r="A66" s="67"/>
      <c r="B66" s="67"/>
      <c r="C66" s="67"/>
      <c r="D66" s="67"/>
      <c r="E66" s="67"/>
      <c r="F66" s="67"/>
      <c r="G66" s="67"/>
      <c r="H66" s="67"/>
      <c r="I66" s="67"/>
    </row>
    <row r="67" spans="1:9" ht="15.75" customHeight="1" thickBot="1">
      <c r="A67" s="68" t="s">
        <v>13</v>
      </c>
      <c r="B67" s="69"/>
      <c r="C67" s="69"/>
      <c r="D67" s="69"/>
      <c r="E67" s="109"/>
      <c r="F67" s="67"/>
      <c r="G67" s="67"/>
      <c r="H67" s="67"/>
      <c r="I67" s="70" t="str">
        <f>$I$2</f>
        <v> 1. april 2016 - 31. marts. 2017</v>
      </c>
    </row>
    <row r="68" spans="1:9" ht="15.75" customHeight="1">
      <c r="A68" s="100"/>
      <c r="B68" s="6"/>
      <c r="C68" s="46" t="s">
        <v>0</v>
      </c>
      <c r="D68" s="82"/>
      <c r="E68" s="82"/>
      <c r="F68" s="83"/>
      <c r="G68" s="83"/>
      <c r="H68" s="83"/>
      <c r="I68" s="7" t="s">
        <v>24</v>
      </c>
    </row>
    <row r="69" spans="1:9" ht="15.75" customHeight="1">
      <c r="A69" s="8" t="s">
        <v>14</v>
      </c>
      <c r="B69" s="11"/>
      <c r="C69" s="11">
        <v>10485</v>
      </c>
      <c r="D69" s="11"/>
      <c r="E69" s="44">
        <f>ROUND(C69*$E$5,2)</f>
        <v>10798.31</v>
      </c>
      <c r="F69" s="24"/>
      <c r="G69" s="24"/>
      <c r="H69" s="24"/>
      <c r="I69" s="13"/>
    </row>
    <row r="70" spans="1:9" ht="15.75" customHeight="1" thickBot="1">
      <c r="A70" s="43" t="s">
        <v>23</v>
      </c>
      <c r="B70" s="84"/>
      <c r="C70" s="27">
        <v>6553</v>
      </c>
      <c r="D70" s="27"/>
      <c r="E70" s="59">
        <f>ROUND(C70*$E$5,2)</f>
        <v>6748.82</v>
      </c>
      <c r="F70" s="85"/>
      <c r="G70" s="26"/>
      <c r="H70" s="26"/>
      <c r="I70" s="28"/>
    </row>
    <row r="71" spans="1:9" ht="15.75" customHeight="1">
      <c r="A71" s="67"/>
      <c r="B71" s="67"/>
      <c r="C71" s="67"/>
      <c r="D71" s="67"/>
      <c r="E71" s="67"/>
      <c r="F71" s="67"/>
      <c r="G71" s="67"/>
      <c r="H71" s="67"/>
      <c r="I71" s="67"/>
    </row>
    <row r="72" spans="1:9" ht="15.75" customHeight="1">
      <c r="A72" s="130"/>
      <c r="B72" s="136"/>
      <c r="C72" s="136"/>
      <c r="D72" s="136"/>
      <c r="E72" s="67"/>
      <c r="F72" s="67"/>
      <c r="G72" s="67"/>
      <c r="H72" s="67"/>
      <c r="I72" s="70"/>
    </row>
    <row r="73" spans="1:9" ht="15.75" customHeight="1" thickBot="1">
      <c r="A73" s="130" t="s">
        <v>15</v>
      </c>
      <c r="B73" s="136"/>
      <c r="C73" s="136"/>
      <c r="D73" s="136"/>
      <c r="E73" s="67"/>
      <c r="F73" s="67"/>
      <c r="I73" s="70" t="str">
        <f>$I$2</f>
        <v> 1. april 2016 - 31. marts. 2017</v>
      </c>
    </row>
    <row r="74" spans="1:9" ht="24" customHeight="1">
      <c r="A74" s="5"/>
      <c r="B74" s="6"/>
      <c r="C74" s="46"/>
      <c r="D74" s="46" t="s">
        <v>0</v>
      </c>
      <c r="E74" s="6"/>
      <c r="F74" s="6"/>
      <c r="G74" s="6"/>
      <c r="H74" s="7"/>
      <c r="I74" s="7"/>
    </row>
    <row r="75" spans="1:9" ht="24" customHeight="1">
      <c r="A75" s="114" t="s">
        <v>16</v>
      </c>
      <c r="B75" s="113"/>
      <c r="C75" s="94"/>
      <c r="D75" s="94">
        <v>226.95</v>
      </c>
      <c r="E75" s="113"/>
      <c r="F75" s="63">
        <f>ROUND(D75*$E$5,2)</f>
        <v>233.73</v>
      </c>
      <c r="G75" s="11"/>
      <c r="H75" s="13"/>
      <c r="I75" s="13"/>
    </row>
    <row r="76" spans="1:9" ht="24" customHeight="1">
      <c r="A76" s="114" t="s">
        <v>17</v>
      </c>
      <c r="B76" s="113"/>
      <c r="C76" s="94"/>
      <c r="D76" s="94">
        <f>ROUND(D75*5/3,2)</f>
        <v>378.25</v>
      </c>
      <c r="E76" s="113"/>
      <c r="F76" s="63">
        <f>ROUND(D76*$E$5,2)</f>
        <v>389.55</v>
      </c>
      <c r="G76" s="11"/>
      <c r="H76" s="13"/>
      <c r="I76" s="13"/>
    </row>
    <row r="77" spans="1:9" ht="24" customHeight="1">
      <c r="A77" s="114" t="s">
        <v>18</v>
      </c>
      <c r="B77" s="113"/>
      <c r="C77" s="94" t="s">
        <v>45</v>
      </c>
      <c r="D77" s="94">
        <f>D75*2</f>
        <v>453.9</v>
      </c>
      <c r="E77" s="113"/>
      <c r="F77" s="63">
        <f>ROUND(D77*$E$5,2)</f>
        <v>467.46</v>
      </c>
      <c r="G77" s="11"/>
      <c r="H77" s="13"/>
      <c r="I77" s="13"/>
    </row>
    <row r="78" spans="1:9" ht="24" customHeight="1">
      <c r="A78" s="114" t="s">
        <v>19</v>
      </c>
      <c r="B78" s="113"/>
      <c r="C78" s="94"/>
      <c r="D78" s="94">
        <f>D75*2.5</f>
        <v>567.375</v>
      </c>
      <c r="E78" s="113"/>
      <c r="F78" s="63">
        <f>ROUND(D78*$E$5,2)</f>
        <v>584.33</v>
      </c>
      <c r="G78" s="11"/>
      <c r="H78" s="13"/>
      <c r="I78" s="13"/>
    </row>
    <row r="79" spans="1:9" ht="24" customHeight="1">
      <c r="A79" s="8"/>
      <c r="B79" s="11"/>
      <c r="C79" s="94"/>
      <c r="D79" s="94"/>
      <c r="E79" s="11"/>
      <c r="F79" s="63"/>
      <c r="G79" s="11"/>
      <c r="H79" s="13"/>
      <c r="I79" s="13"/>
    </row>
    <row r="80" spans="1:9" ht="15.75">
      <c r="A80" s="114" t="s">
        <v>22</v>
      </c>
      <c r="B80" s="11"/>
      <c r="C80" s="94"/>
      <c r="D80" s="94">
        <v>285.11</v>
      </c>
      <c r="E80" s="113"/>
      <c r="F80" s="63">
        <f>ROUND(D80*$E$5,2)</f>
        <v>293.63</v>
      </c>
      <c r="G80" s="11"/>
      <c r="H80" s="13"/>
      <c r="I80" s="13"/>
    </row>
    <row r="81" spans="1:9" ht="16.5" thickBot="1">
      <c r="A81" s="98" t="s">
        <v>34</v>
      </c>
      <c r="B81" s="99"/>
      <c r="C81" s="64"/>
      <c r="D81" s="64">
        <v>342.87</v>
      </c>
      <c r="E81" s="99"/>
      <c r="F81" s="62">
        <f>ROUND(D81*$E$5,2)</f>
        <v>353.12</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april 2016 - 31. marts. 2017</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31" t="s">
        <v>1</v>
      </c>
      <c r="D86" s="132"/>
      <c r="E86" s="132"/>
      <c r="F86" s="131" t="s">
        <v>2</v>
      </c>
      <c r="G86" s="133"/>
      <c r="H86" s="133"/>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45463</v>
      </c>
      <c r="D89" s="12">
        <f aca="true" t="shared" si="5" ref="D89:D102">ROUND(C89/3,2)</f>
        <v>15154.33</v>
      </c>
      <c r="E89" s="20">
        <f>ROUND(B89*$E$5,0)</f>
        <v>265867</v>
      </c>
      <c r="F89" s="19">
        <f aca="true" t="shared" si="6" ref="F89:F102">ROUND(C89/12,2)</f>
        <v>3788.58</v>
      </c>
      <c r="G89" s="12"/>
      <c r="H89" s="20">
        <f aca="true" t="shared" si="7" ref="H89:H102">ROUND(E89/12,2)</f>
        <v>22155.58</v>
      </c>
      <c r="I89" s="13"/>
    </row>
    <row r="90" spans="1:9" ht="15.75">
      <c r="A90" s="18">
        <v>4</v>
      </c>
      <c r="B90" s="33">
        <v>267493</v>
      </c>
      <c r="C90" s="19">
        <f aca="true" t="shared" si="8" ref="C90:C102">ROUND(E90*0.171,0)</f>
        <v>47108</v>
      </c>
      <c r="D90" s="12">
        <f t="shared" si="5"/>
        <v>15702.67</v>
      </c>
      <c r="E90" s="20">
        <f aca="true" t="shared" si="9" ref="E90:E102">ROUND(B90*$E$5,0)</f>
        <v>275486</v>
      </c>
      <c r="F90" s="19">
        <f t="shared" si="6"/>
        <v>3925.67</v>
      </c>
      <c r="G90" s="12"/>
      <c r="H90" s="20">
        <f t="shared" si="7"/>
        <v>22957.17</v>
      </c>
      <c r="I90" s="13"/>
    </row>
    <row r="91" spans="1:9" ht="15.75">
      <c r="A91" s="18">
        <v>5</v>
      </c>
      <c r="B91" s="33">
        <v>276498</v>
      </c>
      <c r="C91" s="19">
        <f t="shared" si="8"/>
        <v>48694</v>
      </c>
      <c r="D91" s="12">
        <f t="shared" si="5"/>
        <v>16231.33</v>
      </c>
      <c r="E91" s="20">
        <f t="shared" si="9"/>
        <v>284760</v>
      </c>
      <c r="F91" s="19">
        <f t="shared" si="6"/>
        <v>4057.83</v>
      </c>
      <c r="G91" s="12"/>
      <c r="H91" s="20">
        <f t="shared" si="7"/>
        <v>23730</v>
      </c>
      <c r="I91" s="13"/>
    </row>
    <row r="92" spans="1:9" ht="15.75">
      <c r="A92" s="18">
        <v>6</v>
      </c>
      <c r="B92" s="33">
        <v>285337</v>
      </c>
      <c r="C92" s="19">
        <f t="shared" si="8"/>
        <v>50251</v>
      </c>
      <c r="D92" s="12">
        <f t="shared" si="5"/>
        <v>16750.33</v>
      </c>
      <c r="E92" s="20">
        <f t="shared" si="9"/>
        <v>293863</v>
      </c>
      <c r="F92" s="19">
        <f t="shared" si="6"/>
        <v>4187.58</v>
      </c>
      <c r="G92" s="12"/>
      <c r="H92" s="31">
        <f t="shared" si="7"/>
        <v>24488.58</v>
      </c>
      <c r="I92" s="13"/>
    </row>
    <row r="93" spans="1:9" ht="15.75">
      <c r="A93" s="18">
        <v>7</v>
      </c>
      <c r="B93" s="33">
        <v>295343</v>
      </c>
      <c r="C93" s="19">
        <f t="shared" si="8"/>
        <v>52013</v>
      </c>
      <c r="D93" s="12">
        <f t="shared" si="5"/>
        <v>17337.67</v>
      </c>
      <c r="E93" s="20">
        <f t="shared" si="9"/>
        <v>304168</v>
      </c>
      <c r="F93" s="19">
        <f t="shared" si="6"/>
        <v>4334.42</v>
      </c>
      <c r="G93" s="12"/>
      <c r="H93" s="20">
        <f t="shared" si="7"/>
        <v>25347.33</v>
      </c>
      <c r="I93" s="13"/>
    </row>
    <row r="94" spans="1:9" ht="15.75">
      <c r="A94" s="18">
        <v>8</v>
      </c>
      <c r="B94" s="33">
        <v>304014</v>
      </c>
      <c r="C94" s="19">
        <f>ROUND(E94*0.171,0)</f>
        <v>53540</v>
      </c>
      <c r="D94" s="12">
        <f>ROUND(C94/3,2)</f>
        <v>17846.67</v>
      </c>
      <c r="E94" s="20">
        <f>ROUND(B94*$E$5,0)</f>
        <v>313099</v>
      </c>
      <c r="F94" s="19">
        <f>ROUND(C94/12,2)</f>
        <v>4461.67</v>
      </c>
      <c r="G94" s="12"/>
      <c r="H94" s="20">
        <f>ROUND(E94/12,2)</f>
        <v>26091.58</v>
      </c>
      <c r="I94" s="13"/>
    </row>
    <row r="95" spans="1:9" ht="15.75">
      <c r="A95" s="18">
        <v>9</v>
      </c>
      <c r="B95" s="33">
        <v>313354</v>
      </c>
      <c r="C95" s="19">
        <f>ROUND(E95*0.171,0)</f>
        <v>55185</v>
      </c>
      <c r="D95" s="12">
        <f>ROUND(C95/3,2)</f>
        <v>18395</v>
      </c>
      <c r="E95" s="20">
        <f>ROUND(B95*$E$5,0)</f>
        <v>322718</v>
      </c>
      <c r="F95" s="19">
        <f>ROUND(C95/12,2)</f>
        <v>4598.75</v>
      </c>
      <c r="G95" s="12"/>
      <c r="H95" s="20">
        <f>ROUND(E95/12,2)</f>
        <v>26893.17</v>
      </c>
      <c r="I95" s="13"/>
    </row>
    <row r="96" spans="1:9" ht="15.75">
      <c r="A96" s="18">
        <v>10</v>
      </c>
      <c r="B96" s="33">
        <v>321691</v>
      </c>
      <c r="C96" s="19">
        <f>ROUND(E96*0.171,0)</f>
        <v>56653</v>
      </c>
      <c r="D96" s="12">
        <f>ROUND(C96/3,2)</f>
        <v>18884.33</v>
      </c>
      <c r="E96" s="20">
        <f>ROUND(B96*$E$5,0)</f>
        <v>331304</v>
      </c>
      <c r="F96" s="19">
        <f>ROUND(C96/12,2)</f>
        <v>4721.08</v>
      </c>
      <c r="G96" s="12"/>
      <c r="H96" s="20">
        <f>ROUND(E96/12,2)</f>
        <v>27608.67</v>
      </c>
      <c r="I96" s="13"/>
    </row>
    <row r="97" spans="1:9" ht="15.75">
      <c r="A97" s="18">
        <v>11</v>
      </c>
      <c r="B97" s="33">
        <v>331031</v>
      </c>
      <c r="C97" s="19">
        <f>ROUND(E97*0.171,0)</f>
        <v>58298</v>
      </c>
      <c r="D97" s="12">
        <f>ROUND(C97/3,2)</f>
        <v>19432.67</v>
      </c>
      <c r="E97" s="20">
        <f>ROUND(B97*$E$5,0)</f>
        <v>340923</v>
      </c>
      <c r="F97" s="19">
        <f>ROUND(C97/12,2)</f>
        <v>4858.17</v>
      </c>
      <c r="G97" s="12"/>
      <c r="H97" s="20">
        <f>ROUND(E97/12,2)</f>
        <v>28410.25</v>
      </c>
      <c r="I97" s="13"/>
    </row>
    <row r="98" spans="1:9" ht="15.75">
      <c r="A98" s="18">
        <v>12</v>
      </c>
      <c r="B98" s="33">
        <v>337534</v>
      </c>
      <c r="C98" s="19">
        <f t="shared" si="8"/>
        <v>59443</v>
      </c>
      <c r="D98" s="12">
        <f t="shared" si="5"/>
        <v>19814.33</v>
      </c>
      <c r="E98" s="20">
        <f t="shared" si="9"/>
        <v>347620</v>
      </c>
      <c r="F98" s="19">
        <f t="shared" si="6"/>
        <v>4953.58</v>
      </c>
      <c r="G98" s="12"/>
      <c r="H98" s="20">
        <f t="shared" si="7"/>
        <v>28968.33</v>
      </c>
      <c r="I98" s="13"/>
    </row>
    <row r="99" spans="1:9" ht="15.75">
      <c r="A99" s="18">
        <v>13</v>
      </c>
      <c r="B99" s="33">
        <v>346874</v>
      </c>
      <c r="C99" s="19">
        <f>ROUND(E99*0.171,0)</f>
        <v>61088</v>
      </c>
      <c r="D99" s="12">
        <f>ROUND(C99/3,2)</f>
        <v>20362.67</v>
      </c>
      <c r="E99" s="20">
        <f>ROUND(B99*$E$5,0)</f>
        <v>357239</v>
      </c>
      <c r="F99" s="19">
        <f>ROUND(C99/12,2)</f>
        <v>5090.67</v>
      </c>
      <c r="G99" s="12"/>
      <c r="H99" s="20">
        <f>ROUND(E99/12,2)</f>
        <v>29769.92</v>
      </c>
      <c r="I99" s="13"/>
    </row>
    <row r="100" spans="1:9" ht="15.75">
      <c r="A100" s="18">
        <v>14</v>
      </c>
      <c r="B100" s="33">
        <v>355878</v>
      </c>
      <c r="C100" s="19">
        <f>ROUND(E100*0.171,0)</f>
        <v>62674</v>
      </c>
      <c r="D100" s="12">
        <f>ROUND(C100/3,2)</f>
        <v>20891.33</v>
      </c>
      <c r="E100" s="20">
        <f>ROUND(B100*$E$5,0)</f>
        <v>366512</v>
      </c>
      <c r="F100" s="19">
        <f>ROUND(C100/12,2)</f>
        <v>5222.83</v>
      </c>
      <c r="G100" s="12"/>
      <c r="H100" s="20">
        <f>ROUND(E100/12,2)</f>
        <v>30542.67</v>
      </c>
      <c r="I100" s="13"/>
    </row>
    <row r="101" spans="1:9" ht="12.75" customHeight="1">
      <c r="A101" s="18">
        <v>15</v>
      </c>
      <c r="B101" s="33">
        <v>366052</v>
      </c>
      <c r="C101" s="19">
        <f t="shared" si="8"/>
        <v>64465</v>
      </c>
      <c r="D101" s="12">
        <f t="shared" si="5"/>
        <v>21488.33</v>
      </c>
      <c r="E101" s="20">
        <f t="shared" si="9"/>
        <v>376990</v>
      </c>
      <c r="F101" s="19">
        <f t="shared" si="6"/>
        <v>5372.08</v>
      </c>
      <c r="G101" s="12"/>
      <c r="H101" s="20">
        <f t="shared" si="7"/>
        <v>31415.83</v>
      </c>
      <c r="I101" s="13"/>
    </row>
    <row r="102" spans="1:10" ht="15.75">
      <c r="A102" s="18">
        <v>16</v>
      </c>
      <c r="B102" s="34">
        <v>379393</v>
      </c>
      <c r="C102" s="21">
        <f t="shared" si="8"/>
        <v>66815</v>
      </c>
      <c r="D102" s="22">
        <f t="shared" si="5"/>
        <v>22271.67</v>
      </c>
      <c r="E102" s="23">
        <f t="shared" si="9"/>
        <v>390730</v>
      </c>
      <c r="F102" s="21">
        <f t="shared" si="6"/>
        <v>5567.92</v>
      </c>
      <c r="G102" s="22"/>
      <c r="H102" s="23">
        <f t="shared" si="7"/>
        <v>32560.83</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68"/>
      <c r="B119" s="65"/>
      <c r="C119" s="65"/>
      <c r="D119" s="65"/>
      <c r="E119" s="65"/>
      <c r="F119" s="65"/>
      <c r="G119" s="65"/>
      <c r="H119" s="65"/>
      <c r="I119" s="65"/>
      <c r="J119" s="4"/>
    </row>
    <row r="120" spans="1:10" ht="15.75">
      <c r="A120" s="75"/>
      <c r="B120" s="104"/>
      <c r="C120" s="104"/>
      <c r="D120" s="104"/>
      <c r="E120" s="65"/>
      <c r="F120" s="65"/>
      <c r="G120" s="65"/>
      <c r="H120" s="65"/>
      <c r="I120" s="70"/>
      <c r="J120" s="4"/>
    </row>
    <row r="121" spans="1:10" ht="15.75">
      <c r="A121" s="92"/>
      <c r="B121" s="75"/>
      <c r="C121" s="142"/>
      <c r="D121" s="147"/>
      <c r="E121" s="147"/>
      <c r="F121" s="142"/>
      <c r="G121" s="143"/>
      <c r="H121" s="143"/>
      <c r="I121" s="75"/>
      <c r="J121" s="4"/>
    </row>
    <row r="122" spans="1:10" ht="12">
      <c r="A122" s="81"/>
      <c r="B122" s="87"/>
      <c r="C122" s="87"/>
      <c r="D122" s="88"/>
      <c r="E122" s="88"/>
      <c r="F122" s="87"/>
      <c r="G122" s="89"/>
      <c r="H122" s="88"/>
      <c r="I122" s="79"/>
      <c r="J122" s="4"/>
    </row>
    <row r="123" spans="1:10" ht="15.75">
      <c r="A123" s="75"/>
      <c r="B123" s="75"/>
      <c r="C123" s="76"/>
      <c r="D123" s="75"/>
      <c r="E123" s="77"/>
      <c r="F123" s="75"/>
      <c r="G123" s="75"/>
      <c r="H123" s="77"/>
      <c r="I123" s="75"/>
      <c r="J123" s="4"/>
    </row>
    <row r="124" spans="1:10" ht="15.75">
      <c r="A124" s="75"/>
      <c r="B124" s="75"/>
      <c r="C124" s="76"/>
      <c r="D124" s="75"/>
      <c r="E124" s="77"/>
      <c r="F124" s="75"/>
      <c r="G124" s="75"/>
      <c r="H124" s="77"/>
      <c r="I124" s="75"/>
      <c r="J124" s="4"/>
    </row>
    <row r="125" spans="1:10" ht="12">
      <c r="A125" s="65"/>
      <c r="B125" s="75"/>
      <c r="C125" s="75"/>
      <c r="D125" s="75"/>
      <c r="E125" s="75"/>
      <c r="F125" s="75"/>
      <c r="G125" s="75"/>
      <c r="H125" s="75"/>
      <c r="I125" s="75"/>
      <c r="J125" s="4"/>
    </row>
    <row r="126" spans="1:10" ht="12">
      <c r="A126" s="65"/>
      <c r="B126" s="65"/>
      <c r="C126" s="65"/>
      <c r="D126" s="65"/>
      <c r="E126" s="65"/>
      <c r="F126" s="65"/>
      <c r="G126" s="65"/>
      <c r="H126" s="65"/>
      <c r="I126" s="65"/>
      <c r="J126" s="4"/>
    </row>
    <row r="127" spans="1:10" ht="15.75">
      <c r="A127" s="68"/>
      <c r="B127" s="65"/>
      <c r="C127" s="65"/>
      <c r="D127" s="65"/>
      <c r="E127" s="65"/>
      <c r="F127" s="65"/>
      <c r="G127" s="65"/>
      <c r="H127" s="65"/>
      <c r="I127" s="65"/>
      <c r="J127" s="4"/>
    </row>
    <row r="128" spans="1:10" ht="15.75">
      <c r="A128" s="75"/>
      <c r="B128" s="104"/>
      <c r="C128" s="104"/>
      <c r="D128" s="104"/>
      <c r="E128" s="65"/>
      <c r="F128" s="65"/>
      <c r="G128" s="65"/>
      <c r="H128" s="65"/>
      <c r="I128" s="70"/>
      <c r="J128" s="4"/>
    </row>
    <row r="129" spans="1:10" ht="15.75">
      <c r="A129" s="93"/>
      <c r="B129" s="75"/>
      <c r="C129" s="76"/>
      <c r="D129" s="75"/>
      <c r="E129" s="90"/>
      <c r="F129" s="75"/>
      <c r="G129" s="75"/>
      <c r="H129" s="91"/>
      <c r="I129" s="75"/>
      <c r="J129" s="4"/>
    </row>
    <row r="130" spans="1:10" ht="15.75">
      <c r="A130" s="93"/>
      <c r="B130" s="75"/>
      <c r="C130" s="75"/>
      <c r="D130" s="75"/>
      <c r="E130" s="77"/>
      <c r="F130" s="75"/>
      <c r="G130" s="75"/>
      <c r="H130" s="77"/>
      <c r="I130" s="75"/>
      <c r="J130" s="4"/>
    </row>
    <row r="131" spans="1:10" ht="15.75">
      <c r="A131" s="103"/>
      <c r="B131" s="75"/>
      <c r="C131" s="75"/>
      <c r="D131" s="75"/>
      <c r="E131" s="77"/>
      <c r="F131" s="75"/>
      <c r="G131" s="75"/>
      <c r="H131" s="77"/>
      <c r="I131" s="75"/>
      <c r="J131" s="4"/>
    </row>
    <row r="132" spans="1:10" ht="12">
      <c r="A132" s="103"/>
      <c r="B132" s="103"/>
      <c r="C132" s="75"/>
      <c r="D132" s="75"/>
      <c r="E132" s="75"/>
      <c r="F132" s="75"/>
      <c r="G132" s="75"/>
      <c r="H132" s="75"/>
      <c r="I132" s="75"/>
      <c r="J132" s="4"/>
    </row>
    <row r="133" spans="1:10" ht="15.75">
      <c r="A133" s="93"/>
      <c r="B133" s="103"/>
      <c r="C133" s="75"/>
      <c r="D133" s="75"/>
      <c r="E133" s="77"/>
      <c r="F133" s="75"/>
      <c r="G133" s="75"/>
      <c r="H133" s="77"/>
      <c r="I133" s="75"/>
      <c r="J133" s="4"/>
    </row>
    <row r="134" spans="1:10" ht="15.75">
      <c r="A134" s="93"/>
      <c r="B134" s="75"/>
      <c r="C134" s="75"/>
      <c r="D134" s="75"/>
      <c r="E134" s="77"/>
      <c r="F134" s="75"/>
      <c r="G134" s="75"/>
      <c r="H134" s="77"/>
      <c r="I134" s="75"/>
      <c r="J134" s="4"/>
    </row>
    <row r="135" spans="1:10" ht="15.75">
      <c r="A135" s="75"/>
      <c r="B135" s="75"/>
      <c r="C135" s="75"/>
      <c r="D135" s="75"/>
      <c r="E135" s="77"/>
      <c r="F135" s="75"/>
      <c r="G135" s="75"/>
      <c r="H135" s="77"/>
      <c r="I135" s="75"/>
      <c r="J135" s="4"/>
    </row>
    <row r="136" spans="1:10" ht="12">
      <c r="A136" s="65"/>
      <c r="B136" s="75"/>
      <c r="C136" s="75"/>
      <c r="D136" s="75"/>
      <c r="E136" s="75"/>
      <c r="F136" s="75"/>
      <c r="G136" s="75"/>
      <c r="H136" s="75"/>
      <c r="I136" s="75"/>
      <c r="J136" s="4"/>
    </row>
    <row r="137" spans="1:10" ht="15.75">
      <c r="A137" s="68"/>
      <c r="B137" s="65"/>
      <c r="C137" s="65"/>
      <c r="D137" s="65"/>
      <c r="E137" s="65"/>
      <c r="F137" s="65"/>
      <c r="G137" s="65"/>
      <c r="H137" s="65"/>
      <c r="I137" s="65"/>
      <c r="J137" s="4"/>
    </row>
    <row r="138" spans="1:10" ht="15.75">
      <c r="A138" s="75"/>
      <c r="B138" s="104"/>
      <c r="C138" s="104"/>
      <c r="D138" s="104"/>
      <c r="E138" s="65"/>
      <c r="F138" s="65"/>
      <c r="G138" s="65"/>
      <c r="H138" s="65"/>
      <c r="I138" s="70"/>
      <c r="J138" s="4"/>
    </row>
    <row r="139" spans="1:10" ht="15.75">
      <c r="A139" s="107"/>
      <c r="B139" s="75"/>
      <c r="C139" s="76"/>
      <c r="D139" s="75"/>
      <c r="E139" s="90"/>
      <c r="F139" s="75"/>
      <c r="G139" s="75"/>
      <c r="H139" s="75"/>
      <c r="I139" s="75"/>
      <c r="J139" s="4"/>
    </row>
    <row r="140" spans="1:10" ht="15.75">
      <c r="A140" s="107"/>
      <c r="B140" s="108"/>
      <c r="C140" s="78"/>
      <c r="D140" s="79"/>
      <c r="E140" s="80"/>
      <c r="F140" s="75"/>
      <c r="G140" s="75"/>
      <c r="H140" s="75"/>
      <c r="I140" s="75"/>
      <c r="J140" s="4"/>
    </row>
    <row r="141" spans="1:10" ht="15.75">
      <c r="A141" s="107"/>
      <c r="B141" s="108"/>
      <c r="C141" s="78"/>
      <c r="D141" s="79"/>
      <c r="E141" s="80"/>
      <c r="F141" s="75"/>
      <c r="G141" s="75"/>
      <c r="H141" s="75"/>
      <c r="I141" s="75"/>
      <c r="J141" s="4"/>
    </row>
    <row r="142" spans="1:10" ht="15.75">
      <c r="A142" s="105"/>
      <c r="B142" s="108"/>
      <c r="C142" s="78"/>
      <c r="D142" s="79"/>
      <c r="E142" s="80"/>
      <c r="F142" s="75"/>
      <c r="G142" s="75"/>
      <c r="H142" s="75"/>
      <c r="I142" s="75"/>
      <c r="J142" s="4"/>
    </row>
    <row r="143" spans="1:10" ht="15.75">
      <c r="A143" s="65"/>
      <c r="B143" s="106"/>
      <c r="C143" s="86"/>
      <c r="D143" s="75"/>
      <c r="E143" s="80"/>
      <c r="F143" s="75"/>
      <c r="G143" s="75"/>
      <c r="H143" s="75"/>
      <c r="I143" s="74"/>
      <c r="J143" s="4"/>
    </row>
    <row r="144" spans="1:10" ht="12">
      <c r="A144" s="4"/>
      <c r="B144" s="65"/>
      <c r="C144" s="65"/>
      <c r="D144" s="65"/>
      <c r="E144" s="65"/>
      <c r="F144" s="65"/>
      <c r="G144" s="65"/>
      <c r="H144" s="65"/>
      <c r="I144" s="65"/>
      <c r="J144" s="4"/>
    </row>
    <row r="145" spans="1:10" ht="12">
      <c r="A145" s="4"/>
      <c r="B145" s="4"/>
      <c r="C145" s="4"/>
      <c r="D145" s="4"/>
      <c r="E145" s="4"/>
      <c r="F145" s="4"/>
      <c r="G145" s="4"/>
      <c r="H145" s="4"/>
      <c r="I145" s="4"/>
      <c r="J145" s="4"/>
    </row>
    <row r="146" spans="1:10" ht="12">
      <c r="A146" s="4"/>
      <c r="B146" s="4"/>
      <c r="C146" s="4"/>
      <c r="D146" s="4"/>
      <c r="E146" s="4"/>
      <c r="F146" s="4"/>
      <c r="G146" s="4"/>
      <c r="H146" s="4"/>
      <c r="I146" s="4"/>
      <c r="J146" s="4"/>
    </row>
    <row r="147" spans="1:10" ht="12">
      <c r="A147" s="4"/>
      <c r="B147" s="4"/>
      <c r="C147" s="4"/>
      <c r="D147" s="4"/>
      <c r="E147" s="4"/>
      <c r="F147" s="4"/>
      <c r="G147" s="4"/>
      <c r="H147" s="4"/>
      <c r="I147" s="4"/>
      <c r="J147" s="4"/>
    </row>
    <row r="148" spans="1:10" ht="12">
      <c r="A148" s="4"/>
      <c r="B148" s="4"/>
      <c r="C148" s="4"/>
      <c r="D148" s="4"/>
      <c r="E148" s="4"/>
      <c r="F148" s="4"/>
      <c r="G148" s="4"/>
      <c r="H148" s="4"/>
      <c r="I148" s="4"/>
      <c r="J148" s="4"/>
    </row>
    <row r="149" spans="1:10" ht="12">
      <c r="A149" s="4"/>
      <c r="B149" s="4"/>
      <c r="C149" s="4"/>
      <c r="D149" s="4"/>
      <c r="E149" s="4"/>
      <c r="F149" s="4"/>
      <c r="G149" s="4"/>
      <c r="H149" s="4"/>
      <c r="I149" s="4"/>
      <c r="J149" s="4"/>
    </row>
    <row r="150" spans="1:10" ht="12">
      <c r="A150" s="4"/>
      <c r="B150" s="4"/>
      <c r="C150" s="4"/>
      <c r="D150" s="4"/>
      <c r="E150" s="4"/>
      <c r="F150" s="4"/>
      <c r="G150" s="4"/>
      <c r="H150" s="4"/>
      <c r="I150" s="4"/>
      <c r="J150" s="4"/>
    </row>
    <row r="151" spans="1:10" ht="12">
      <c r="A151" s="4"/>
      <c r="B151" s="4"/>
      <c r="C151" s="4"/>
      <c r="D151" s="4"/>
      <c r="E151" s="4"/>
      <c r="F151" s="4"/>
      <c r="G151" s="4"/>
      <c r="H151" s="4"/>
      <c r="I151" s="4"/>
      <c r="J151" s="4"/>
    </row>
    <row r="152" spans="1:10" ht="12">
      <c r="A152" s="4"/>
      <c r="B152" s="4"/>
      <c r="C152" s="4"/>
      <c r="D152" s="4"/>
      <c r="E152" s="4"/>
      <c r="F152" s="4"/>
      <c r="G152" s="4"/>
      <c r="H152" s="4"/>
      <c r="I152" s="4"/>
      <c r="J152" s="4"/>
    </row>
    <row r="153" spans="1:10" ht="12">
      <c r="A153" s="4"/>
      <c r="B153" s="4"/>
      <c r="C153" s="4"/>
      <c r="D153" s="4"/>
      <c r="E153" s="4"/>
      <c r="F153" s="4"/>
      <c r="G153" s="4"/>
      <c r="H153" s="4"/>
      <c r="I153" s="4"/>
      <c r="J153" s="4"/>
    </row>
    <row r="154" spans="1:10" ht="12">
      <c r="A154" s="4"/>
      <c r="B154" s="4"/>
      <c r="C154" s="4"/>
      <c r="D154" s="4"/>
      <c r="E154" s="4"/>
      <c r="F154" s="4"/>
      <c r="G154" s="4"/>
      <c r="H154" s="4"/>
      <c r="I154" s="4"/>
      <c r="J154" s="4"/>
    </row>
    <row r="155" spans="1:10" ht="12">
      <c r="A155" s="4"/>
      <c r="B155" s="4"/>
      <c r="C155" s="4"/>
      <c r="D155" s="4"/>
      <c r="E155" s="4"/>
      <c r="F155" s="4"/>
      <c r="G155" s="4"/>
      <c r="H155" s="4"/>
      <c r="I155" s="4"/>
      <c r="J155" s="4"/>
    </row>
    <row r="156" spans="1:10" ht="12">
      <c r="A156" s="4"/>
      <c r="B156" s="4"/>
      <c r="C156" s="4"/>
      <c r="D156" s="4"/>
      <c r="E156" s="4"/>
      <c r="F156" s="4"/>
      <c r="G156" s="4"/>
      <c r="H156" s="4"/>
      <c r="I156" s="4"/>
      <c r="J156" s="4"/>
    </row>
    <row r="157" spans="1:10" ht="12">
      <c r="A157" s="4"/>
      <c r="B157" s="4"/>
      <c r="C157" s="4"/>
      <c r="D157" s="4"/>
      <c r="E157" s="4"/>
      <c r="F157" s="4"/>
      <c r="G157" s="4"/>
      <c r="H157" s="4"/>
      <c r="I157" s="4"/>
      <c r="J157" s="4"/>
    </row>
    <row r="158" spans="1:10" ht="22.5" customHeight="1">
      <c r="A158" s="4"/>
      <c r="B158" s="4"/>
      <c r="C158" s="4"/>
      <c r="D158" s="4"/>
      <c r="E158" s="4"/>
      <c r="F158" s="4"/>
      <c r="G158" s="4"/>
      <c r="H158" s="4"/>
      <c r="I158" s="4"/>
      <c r="J158" s="4"/>
    </row>
    <row r="159" spans="1:10" ht="22.5" customHeight="1">
      <c r="A159" s="4"/>
      <c r="B159" s="4"/>
      <c r="C159" s="4"/>
      <c r="D159" s="4"/>
      <c r="E159" s="4"/>
      <c r="F159" s="4"/>
      <c r="G159" s="4"/>
      <c r="H159" s="4"/>
      <c r="I159" s="4"/>
      <c r="J159" s="4"/>
    </row>
    <row r="160" spans="1:10" ht="22.5" customHeight="1">
      <c r="A160" s="4"/>
      <c r="B160" s="4"/>
      <c r="C160" s="4"/>
      <c r="D160" s="4"/>
      <c r="E160" s="4"/>
      <c r="F160" s="4"/>
      <c r="G160" s="4"/>
      <c r="H160" s="4"/>
      <c r="I160" s="4"/>
      <c r="J160" s="4"/>
    </row>
    <row r="161" spans="1:10" ht="22.5" customHeight="1">
      <c r="A161" s="4"/>
      <c r="B161" s="4"/>
      <c r="C161" s="4"/>
      <c r="D161" s="4"/>
      <c r="E161" s="4"/>
      <c r="F161" s="4"/>
      <c r="G161" s="4"/>
      <c r="H161" s="4"/>
      <c r="I161" s="4"/>
      <c r="J161" s="4"/>
    </row>
    <row r="162" spans="1:10" ht="12">
      <c r="A162" s="4"/>
      <c r="B162" s="4"/>
      <c r="C162" s="4"/>
      <c r="D162" s="4"/>
      <c r="E162" s="4"/>
      <c r="F162" s="4"/>
      <c r="G162" s="4"/>
      <c r="H162" s="4"/>
      <c r="I162" s="4"/>
      <c r="J162" s="4"/>
    </row>
    <row r="163" spans="1:10" ht="12">
      <c r="A163" s="4"/>
      <c r="B163" s="4"/>
      <c r="C163" s="4"/>
      <c r="D163" s="4"/>
      <c r="E163" s="4"/>
      <c r="F163" s="4"/>
      <c r="G163" s="4"/>
      <c r="H163" s="4"/>
      <c r="I163" s="4"/>
      <c r="J163" s="4"/>
    </row>
    <row r="164" spans="1:10" ht="12">
      <c r="A164" s="4"/>
      <c r="B164" s="4"/>
      <c r="C164" s="4"/>
      <c r="D164" s="4"/>
      <c r="E164" s="4"/>
      <c r="F164" s="4"/>
      <c r="G164" s="4"/>
      <c r="H164" s="4"/>
      <c r="I164" s="4"/>
      <c r="J164" s="4"/>
    </row>
    <row r="165" spans="1:10" ht="12">
      <c r="A165" s="4"/>
      <c r="B165" s="4"/>
      <c r="C165" s="4"/>
      <c r="D165" s="4"/>
      <c r="E165" s="4"/>
      <c r="F165" s="4"/>
      <c r="G165" s="4"/>
      <c r="H165" s="4"/>
      <c r="I165" s="4"/>
      <c r="J165" s="4"/>
    </row>
    <row r="166" spans="1:10" ht="12">
      <c r="A166" s="4"/>
      <c r="B166" s="4"/>
      <c r="C166" s="4"/>
      <c r="D166" s="4"/>
      <c r="E166" s="4"/>
      <c r="F166" s="4"/>
      <c r="G166" s="4"/>
      <c r="H166" s="4"/>
      <c r="I166" s="4"/>
      <c r="J166" s="4"/>
    </row>
    <row r="167" spans="1:10" ht="12">
      <c r="A167" s="4"/>
      <c r="B167" s="4"/>
      <c r="C167" s="4"/>
      <c r="D167" s="4"/>
      <c r="E167" s="4"/>
      <c r="F167" s="4"/>
      <c r="G167" s="4"/>
      <c r="H167" s="4"/>
      <c r="I167" s="4"/>
      <c r="J167" s="4"/>
    </row>
    <row r="168" spans="1:10" ht="12">
      <c r="A168" s="4"/>
      <c r="B168" s="4"/>
      <c r="C168" s="4"/>
      <c r="D168" s="4"/>
      <c r="E168" s="4"/>
      <c r="F168" s="4"/>
      <c r="G168" s="4"/>
      <c r="H168" s="4"/>
      <c r="I168" s="4"/>
      <c r="J168" s="4"/>
    </row>
    <row r="169" spans="1:10" ht="12">
      <c r="A169" s="4"/>
      <c r="B169" s="4"/>
      <c r="C169" s="4"/>
      <c r="D169" s="4"/>
      <c r="E169" s="4"/>
      <c r="F169" s="4"/>
      <c r="G169" s="4"/>
      <c r="H169" s="4"/>
      <c r="I169" s="4"/>
      <c r="J169" s="4"/>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9:I9"/>
    <mergeCell ref="A3:H3"/>
    <mergeCell ref="C25:E25"/>
    <mergeCell ref="A72:D72"/>
    <mergeCell ref="A73:D73"/>
    <mergeCell ref="F41:H41"/>
    <mergeCell ref="C53:E53"/>
    <mergeCell ref="F53:H53"/>
    <mergeCell ref="A49:I49"/>
    <mergeCell ref="C41:E41"/>
    <mergeCell ref="F121:H121"/>
    <mergeCell ref="A12:H12"/>
    <mergeCell ref="A16:H16"/>
    <mergeCell ref="A22:D22"/>
    <mergeCell ref="C121:E121"/>
    <mergeCell ref="F25:H25"/>
    <mergeCell ref="A40:D40"/>
    <mergeCell ref="A36:G36"/>
    <mergeCell ref="A37:G37"/>
    <mergeCell ref="A38:E38"/>
    <mergeCell ref="A58:D58"/>
    <mergeCell ref="E58:H58"/>
    <mergeCell ref="C86:E86"/>
    <mergeCell ref="F86:H86"/>
    <mergeCell ref="A56:H56"/>
    <mergeCell ref="A60:D60"/>
    <mergeCell ref="C61:E61"/>
    <mergeCell ref="F61:H61"/>
    <mergeCell ref="A65:G65"/>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Casper Klink</cp:lastModifiedBy>
  <cp:lastPrinted>2013-08-06T09:57:28Z</cp:lastPrinted>
  <dcterms:created xsi:type="dcterms:W3CDTF">2000-02-24T09:33:24Z</dcterms:created>
  <dcterms:modified xsi:type="dcterms:W3CDTF">2016-04-21T12:01:17Z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GLArticleType">
    <vt:lpwstr/>
  </property>
  <property fmtid="{D5CDD505-2E9C-101B-9397-08002B2CF9AE}" pid="5" name="GL Emneord">
    <vt:lpwstr/>
  </property>
  <property fmtid="{D5CDD505-2E9C-101B-9397-08002B2CF9AE}" pid="6" name="GL_stakeholder">
    <vt:lpwstr/>
  </property>
  <property fmtid="{D5CDD505-2E9C-101B-9397-08002B2CF9AE}" pid="7" name="GL_SummaryText">
    <vt:lpwstr/>
  </property>
  <property fmtid="{D5CDD505-2E9C-101B-9397-08002B2CF9AE}" pid="8" name="bec120b27efb45f0900db147dee8d57f">
    <vt:lpwstr/>
  </property>
  <property fmtid="{D5CDD505-2E9C-101B-9397-08002B2CF9AE}" pid="9" name="p1ba15bd87af424fbddb96756d9357c6">
    <vt:lpwstr/>
  </property>
  <property fmtid="{D5CDD505-2E9C-101B-9397-08002B2CF9AE}" pid="10" name="wic_System_Copyright">
    <vt:lpwstr/>
  </property>
  <property fmtid="{D5CDD505-2E9C-101B-9397-08002B2CF9AE}" pid="11" name="a93a7d9b73d14ebbbe0e2f1de3bb11ba">
    <vt:lpwstr/>
  </property>
  <property fmtid="{D5CDD505-2E9C-101B-9397-08002B2CF9AE}" pid="12" name="TaxCatchAll">
    <vt:lpwstr/>
  </property>
  <property fmtid="{D5CDD505-2E9C-101B-9397-08002B2CF9AE}" pid="13" name="ImageCreateDate">
    <vt:lpwstr/>
  </property>
  <property fmtid="{D5CDD505-2E9C-101B-9397-08002B2CF9AE}" pid="14" name="VideoSetDefaultEncoding">
    <vt:lpwstr/>
  </property>
  <property fmtid="{D5CDD505-2E9C-101B-9397-08002B2CF9AE}" pid="15" name="VideoSetEmbedCode">
    <vt:lpwstr/>
  </property>
  <property fmtid="{D5CDD505-2E9C-101B-9397-08002B2CF9AE}" pid="16" name="display_urn:schemas-microsoft-com:office:office#Editor">
    <vt:lpwstr>Casper Klink</vt:lpwstr>
  </property>
  <property fmtid="{D5CDD505-2E9C-101B-9397-08002B2CF9AE}" pid="17" name="CarNumber">
    <vt:lpwstr/>
  </property>
  <property fmtid="{D5CDD505-2E9C-101B-9397-08002B2CF9AE}" pid="18" name="VideoSetExternalLink">
    <vt:lpwstr/>
  </property>
  <property fmtid="{D5CDD505-2E9C-101B-9397-08002B2CF9AE}" pid="19" name="VideoRenditionLabel">
    <vt:lpwstr/>
  </property>
  <property fmtid="{D5CDD505-2E9C-101B-9397-08002B2CF9AE}" pid="20" name="display_urn:schemas-microsoft-com:office:office#Author">
    <vt:lpwstr>Casper Klink</vt:lpwstr>
  </property>
  <property fmtid="{D5CDD505-2E9C-101B-9397-08002B2CF9AE}" pid="21" name="AlternateThumbnailUrl">
    <vt:lpwstr/>
  </property>
  <property fmtid="{D5CDD505-2E9C-101B-9397-08002B2CF9AE}" pid="22" name="VideoSetRenditionsInfo">
    <vt:lpwstr/>
  </property>
  <property fmtid="{D5CDD505-2E9C-101B-9397-08002B2CF9AE}" pid="23" name="PeopleInMedia">
    <vt:lpwstr/>
  </property>
  <property fmtid="{D5CDD505-2E9C-101B-9397-08002B2CF9AE}" pid="24" name="VideoSetDescription">
    <vt:lpwstr/>
  </property>
  <property fmtid="{D5CDD505-2E9C-101B-9397-08002B2CF9AE}" pid="25" name="VideoSetUserOverrideEncoding">
    <vt:lpwstr/>
  </property>
</Properties>
</file>